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320300保育課\幼稚園\13幼稚園等住宅手当補助金\ホームページ用\"/>
    </mc:Choice>
  </mc:AlternateContent>
  <bookViews>
    <workbookView xWindow="0" yWindow="0" windowWidth="20490" windowHeight="9075" tabRatio="828"/>
  </bookViews>
  <sheets>
    <sheet name="【1号】申請書" sheetId="36" r:id="rId1"/>
    <sheet name="【2号】事業計画書" sheetId="37" r:id="rId2"/>
    <sheet name="【3号】収支予算書" sheetId="17" r:id="rId3"/>
    <sheet name="【4号】幼稚園教諭等一覧" sheetId="18" r:id="rId4"/>
    <sheet name="【5号】申立書" sheetId="33" r:id="rId5"/>
    <sheet name="【6号】事前着手届" sheetId="19" r:id="rId6"/>
    <sheet name="【8号】変更申請書" sheetId="25" r:id="rId7"/>
    <sheet name="【10号】完了届兼実績報告書" sheetId="27" r:id="rId8"/>
    <sheet name="【11号】実績明細書" sheetId="35" r:id="rId9"/>
    <sheet name="【12号】収支決算書" sheetId="29" r:id="rId10"/>
    <sheet name="【13号】請求書" sheetId="30" r:id="rId11"/>
    <sheet name="補助基準額表" sheetId="3" state="hidden" r:id="rId12"/>
  </sheets>
  <definedNames>
    <definedName name="_xlnm.Print_Area" localSheetId="7">【10号】完了届兼実績報告書!$A$1:$AA$34</definedName>
    <definedName name="_xlnm.Print_Area" localSheetId="8">【11号】実績明細書!$A$1:$AN$27</definedName>
    <definedName name="_xlnm.Print_Area" localSheetId="10">【13号】請求書!$A$1:$Z$35</definedName>
    <definedName name="_xlnm.Print_Area" localSheetId="0">【1号】申請書!$A$1:$AA$32</definedName>
    <definedName name="_xlnm.Print_Area" localSheetId="1">【2号】事業計画書!$A$1:$AN$27</definedName>
    <definedName name="_xlnm.Print_Area" localSheetId="4">【5号】申立書!$A$1:$Y$33</definedName>
    <definedName name="_xlnm.Print_Area" localSheetId="5">【6号】事前着手届!$A$1:$X$30</definedName>
    <definedName name="_xlnm.Print_Area" localSheetId="6">【8号】変更申請書!$A$1:$AA$31</definedName>
    <definedName name="市型預かり基準額表">補助基準額表!$A$2:$C$12</definedName>
    <definedName name="二歳児受入れ基準額表">補助基準額表!$A$16:$C$18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3" i="35" l="1"/>
  <c r="P20" i="37"/>
  <c r="S14" i="35" l="1"/>
  <c r="S10" i="35"/>
  <c r="S14" i="37"/>
  <c r="AJ13" i="37" s="1"/>
  <c r="S10" i="37"/>
  <c r="AJ9" i="37" l="1"/>
  <c r="L23" i="37" l="1"/>
  <c r="L22" i="37"/>
  <c r="L21" i="37"/>
  <c r="L20" i="37"/>
  <c r="B9" i="18" l="1"/>
  <c r="B10" i="18"/>
  <c r="B11" i="18"/>
  <c r="B12" i="18"/>
  <c r="B13" i="18"/>
  <c r="B8" i="18"/>
  <c r="F5" i="18"/>
  <c r="AG6" i="37"/>
  <c r="Q21" i="36"/>
  <c r="F21" i="36"/>
  <c r="L23" i="35"/>
  <c r="L22" i="35"/>
  <c r="L21" i="35"/>
  <c r="L20" i="35"/>
  <c r="AQ24" i="37"/>
  <c r="AP24" i="37"/>
  <c r="AQ25" i="37"/>
  <c r="AP25" i="37"/>
  <c r="AQ20" i="37" l="1"/>
  <c r="V20" i="37"/>
  <c r="U26" i="37" s="1"/>
  <c r="AP20" i="37"/>
  <c r="AR25" i="37"/>
  <c r="AR24" i="37"/>
  <c r="L25" i="37"/>
  <c r="L24" i="37"/>
  <c r="AM15" i="37"/>
  <c r="AM11" i="37"/>
  <c r="F23" i="36"/>
  <c r="D26" i="37"/>
  <c r="P25" i="37"/>
  <c r="P24" i="37"/>
  <c r="AA24" i="37" s="1"/>
  <c r="AG24" i="37" s="1"/>
  <c r="P23" i="37"/>
  <c r="P22" i="37"/>
  <c r="P21" i="37"/>
  <c r="AA20" i="37"/>
  <c r="P20" i="35"/>
  <c r="AM15" i="35"/>
  <c r="D26" i="35"/>
  <c r="P25" i="35"/>
  <c r="L25" i="35"/>
  <c r="P24" i="35"/>
  <c r="L24" i="35"/>
  <c r="P23" i="35"/>
  <c r="P22" i="35"/>
  <c r="P21" i="35"/>
  <c r="AM11" i="35"/>
  <c r="AJ9" i="35"/>
  <c r="AG6" i="35"/>
  <c r="AR20" i="37" l="1"/>
  <c r="AG20" i="37"/>
  <c r="AA21" i="37"/>
  <c r="AQ21" i="37"/>
  <c r="AP21" i="37"/>
  <c r="AA23" i="37"/>
  <c r="AP23" i="37"/>
  <c r="AQ23" i="37"/>
  <c r="V22" i="37"/>
  <c r="AP22" i="37"/>
  <c r="AQ22" i="37"/>
  <c r="AA25" i="35"/>
  <c r="AG25" i="35" s="1"/>
  <c r="AP25" i="35"/>
  <c r="AQ25" i="35"/>
  <c r="V24" i="35"/>
  <c r="AP24" i="35"/>
  <c r="AQ24" i="35"/>
  <c r="AP20" i="35"/>
  <c r="AQ20" i="35"/>
  <c r="AA20" i="35"/>
  <c r="AA21" i="35"/>
  <c r="AQ21" i="35"/>
  <c r="AP21" i="35"/>
  <c r="V22" i="35"/>
  <c r="AQ22" i="35"/>
  <c r="AP22" i="35"/>
  <c r="V23" i="35"/>
  <c r="AP23" i="35"/>
  <c r="AQ23" i="35"/>
  <c r="AA22" i="37"/>
  <c r="AA25" i="37"/>
  <c r="AG25" i="37" s="1"/>
  <c r="V24" i="37"/>
  <c r="V21" i="37"/>
  <c r="V25" i="37"/>
  <c r="V23" i="37"/>
  <c r="AA24" i="35"/>
  <c r="AG24" i="35" s="1"/>
  <c r="AA23" i="35"/>
  <c r="AA22" i="35"/>
  <c r="V21" i="35"/>
  <c r="V20" i="35"/>
  <c r="V25" i="35"/>
  <c r="U26" i="35" l="1"/>
  <c r="AR22" i="35"/>
  <c r="AR21" i="37"/>
  <c r="AG23" i="37"/>
  <c r="AG21" i="37"/>
  <c r="AG22" i="37"/>
  <c r="AR23" i="37"/>
  <c r="AR22" i="37"/>
  <c r="AR20" i="35"/>
  <c r="AG21" i="35"/>
  <c r="AR21" i="35"/>
  <c r="AG23" i="35"/>
  <c r="AR23" i="35"/>
  <c r="AR24" i="35"/>
  <c r="AR25" i="35"/>
  <c r="AG20" i="35"/>
  <c r="AG22" i="35"/>
  <c r="F22" i="36"/>
  <c r="AI22" i="27"/>
  <c r="AG26" i="37" l="1"/>
  <c r="F24" i="36" s="1"/>
  <c r="AG26" i="35"/>
  <c r="AD18" i="30" s="1"/>
  <c r="AE22" i="27"/>
  <c r="AI24" i="27" l="1"/>
  <c r="AE24" i="27" s="1"/>
  <c r="F22" i="27"/>
  <c r="L22" i="27"/>
  <c r="V22" i="27"/>
  <c r="T22" i="27"/>
  <c r="R22" i="27"/>
  <c r="X22" i="27"/>
  <c r="J22" i="27"/>
  <c r="P22" i="27"/>
  <c r="H22" i="27"/>
  <c r="N22" i="27"/>
  <c r="X24" i="27" l="1"/>
  <c r="F24" i="27"/>
  <c r="V24" i="27"/>
  <c r="T24" i="27"/>
  <c r="R24" i="27"/>
  <c r="N24" i="27"/>
  <c r="L24" i="27"/>
  <c r="J24" i="27"/>
  <c r="P24" i="27"/>
  <c r="H24" i="27"/>
  <c r="E28" i="29"/>
  <c r="E16" i="29"/>
  <c r="E28" i="17"/>
  <c r="E16" i="17"/>
  <c r="AE18" i="30" l="1"/>
  <c r="V18" i="30" l="1"/>
  <c r="H18" i="30"/>
  <c r="J18" i="30"/>
  <c r="L18" i="30"/>
  <c r="N18" i="30"/>
  <c r="T18" i="30"/>
  <c r="P18" i="30"/>
  <c r="R18" i="30"/>
</calcChain>
</file>

<file path=xl/comments1.xml><?xml version="1.0" encoding="utf-8"?>
<comments xmlns="http://schemas.openxmlformats.org/spreadsheetml/2006/main">
  <authors>
    <author>山中　幸雄</author>
  </authors>
  <commentList>
    <comment ref="Q21" authorId="0" shapeId="0">
      <text>
        <r>
          <rPr>
            <sz val="9"/>
            <color indexed="81"/>
            <rFont val="ＭＳ Ｐゴシック"/>
            <family val="3"/>
            <charset val="128"/>
          </rPr>
          <t>入力不要です。
事業計画書の入力内容が反映されます。</t>
        </r>
      </text>
    </comment>
    <comment ref="F22" authorId="0" shapeId="0">
      <text>
        <r>
          <rPr>
            <sz val="9"/>
            <color indexed="81"/>
            <rFont val="ＭＳ Ｐゴシック"/>
            <family val="3"/>
            <charset val="128"/>
          </rPr>
          <t>入力不要です。
事業計画書の入力内容が反映されます。</t>
        </r>
      </text>
    </comment>
    <comment ref="F23" authorId="0" shapeId="0">
      <text>
        <r>
          <rPr>
            <sz val="9"/>
            <color indexed="81"/>
            <rFont val="ＭＳ Ｐゴシック"/>
            <family val="3"/>
            <charset val="128"/>
          </rPr>
          <t>入力不要です。
事業計画書の入力内容が反映されます。</t>
        </r>
      </text>
    </comment>
    <comment ref="F24" authorId="0" shapeId="0">
      <text>
        <r>
          <rPr>
            <sz val="9"/>
            <color indexed="81"/>
            <rFont val="ＭＳ Ｐゴシック"/>
            <family val="3"/>
            <charset val="128"/>
          </rPr>
          <t>入力不要です。
事業計画書の入力内容が反映されます。</t>
        </r>
      </text>
    </comment>
  </commentList>
</comments>
</file>

<file path=xl/comments2.xml><?xml version="1.0" encoding="utf-8"?>
<comments xmlns="http://schemas.openxmlformats.org/spreadsheetml/2006/main">
  <authors>
    <author>山中　幸雄</author>
    <author>Administrator</author>
  </authors>
  <commentLis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「2022/4～2023/3」というように入力してください。年度途中で預かり保育の実施状況に変更する予定がない場合は、実施期間は４月～翌年３月までとなります。なお、この場合は、②は入力不要です。</t>
        </r>
      </text>
    </comment>
    <comment ref="C12" authorId="0" shapeId="0">
      <text>
        <r>
          <rPr>
            <sz val="9"/>
            <color indexed="81"/>
            <rFont val="ＭＳ Ｐゴシック"/>
            <family val="3"/>
            <charset val="128"/>
          </rPr>
          <t>年度の途中で預かり保育の実施状況を変更する予定がある場合は「■」を選択し、①には変更前の内容を入力し、②には変更後の内容を入力してください。</t>
        </r>
      </text>
    </comment>
    <comment ref="I20" authorId="1" shapeId="0">
      <text>
        <r>
          <rPr>
            <sz val="9"/>
            <color indexed="81"/>
            <rFont val="ＭＳ Ｐゴシック"/>
            <family val="3"/>
            <charset val="128"/>
          </rPr>
          <t>「2022/4～2023/3」というように入力してください。</t>
        </r>
      </text>
    </comment>
    <comment ref="R20" authorId="1" shapeId="0">
      <text>
        <r>
          <rPr>
            <sz val="9"/>
            <color indexed="81"/>
            <rFont val="ＭＳ Ｐゴシック"/>
            <family val="3"/>
            <charset val="128"/>
          </rPr>
          <t>施設が対象職員へ支給する住宅手当等の金額（月額）を入力してください。</t>
        </r>
      </text>
    </comment>
    <comment ref="AA20" authorId="1" shapeId="0">
      <text>
        <r>
          <rPr>
            <sz val="9"/>
            <color indexed="81"/>
            <rFont val="ＭＳ Ｐゴシック"/>
            <family val="3"/>
            <charset val="128"/>
          </rPr>
          <t>対象期間と住宅手当の月額を入力すると、補助基準額が表示されます。</t>
        </r>
      </text>
    </comment>
  </commentList>
</comments>
</file>

<file path=xl/comments3.xml><?xml version="1.0" encoding="utf-8"?>
<comments xmlns="http://schemas.openxmlformats.org/spreadsheetml/2006/main">
  <authors>
    <author>山中　幸雄</author>
  </authors>
  <commentList>
    <comment ref="X22" authorId="0" shapeId="0">
      <text>
        <r>
          <rPr>
            <sz val="9"/>
            <color indexed="81"/>
            <rFont val="ＭＳ Ｐゴシック"/>
            <family val="3"/>
            <charset val="128"/>
          </rPr>
          <t>入力不要です。
実績報告書の入力内容が反映されます。</t>
        </r>
      </text>
    </comment>
    <comment ref="X24" authorId="0" shapeId="0">
      <text>
        <r>
          <rPr>
            <sz val="9"/>
            <color indexed="81"/>
            <rFont val="ＭＳ Ｐゴシック"/>
            <family val="3"/>
            <charset val="128"/>
          </rPr>
          <t>入力不要です。
実績報告書の入力内容が反映されます。</t>
        </r>
      </text>
    </comment>
    <comment ref="Q25" authorId="0" shapeId="0">
      <text>
        <r>
          <rPr>
            <sz val="9"/>
            <color indexed="81"/>
            <rFont val="ＭＳ Ｐゴシック"/>
            <family val="3"/>
            <charset val="128"/>
          </rPr>
          <t>着手年月日：
事業を開始した月の初日</t>
        </r>
      </text>
    </comment>
    <comment ref="Q26" authorId="0" shapeId="0">
      <text>
        <r>
          <rPr>
            <sz val="9"/>
            <color indexed="81"/>
            <rFont val="ＭＳ Ｐゴシック"/>
            <family val="3"/>
            <charset val="128"/>
          </rPr>
          <t>完了年月日：
事業を完了した月の最終日</t>
        </r>
      </text>
    </comment>
  </commentList>
</comments>
</file>

<file path=xl/comments4.xml><?xml version="1.0" encoding="utf-8"?>
<comments xmlns="http://schemas.openxmlformats.org/spreadsheetml/2006/main">
  <authors>
    <author>山中　幸雄</author>
    <author>Administrator</author>
  </authors>
  <commentLis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「2022/4～2023/3」というように入力してください。年度途中で預かり保育の実施状況に変更がない場合は、実施期間は４月～翌年３月までとなります。なお、この場合は、②は入力不要です。</t>
        </r>
      </text>
    </comment>
    <comment ref="C12" authorId="0" shapeId="0">
      <text>
        <r>
          <rPr>
            <sz val="9"/>
            <color indexed="81"/>
            <rFont val="ＭＳ Ｐゴシック"/>
            <family val="3"/>
            <charset val="128"/>
          </rPr>
          <t>年度の途中で預かり保育の実施状況を変更した場合は「■」を選択し、①には変更前の内容を入力し、②には変更後の内容を入力してください。</t>
        </r>
      </text>
    </comment>
    <comment ref="I20" authorId="1" shapeId="0">
      <text>
        <r>
          <rPr>
            <sz val="9"/>
            <color indexed="81"/>
            <rFont val="ＭＳ Ｐゴシック"/>
            <family val="3"/>
            <charset val="128"/>
          </rPr>
          <t>「2022/4～2023/3」というように入力してください。</t>
        </r>
      </text>
    </comment>
    <comment ref="R20" authorId="1" shapeId="0">
      <text>
        <r>
          <rPr>
            <sz val="9"/>
            <color indexed="81"/>
            <rFont val="ＭＳ Ｐゴシック"/>
            <family val="3"/>
            <charset val="128"/>
          </rPr>
          <t>施設が対象職員へ支給する住宅手当等の金額（月額）を入力してください。</t>
        </r>
      </text>
    </comment>
    <comment ref="AA20" authorId="1" shapeId="0">
      <text>
        <r>
          <rPr>
            <sz val="9"/>
            <color indexed="81"/>
            <rFont val="ＭＳ Ｐゴシック"/>
            <family val="3"/>
            <charset val="128"/>
          </rPr>
          <t>対象期間と住宅手当の月額を入力すると、補助基準額が表示されます。</t>
        </r>
      </text>
    </comment>
  </commentList>
</comments>
</file>

<file path=xl/sharedStrings.xml><?xml version="1.0" encoding="utf-8"?>
<sst xmlns="http://schemas.openxmlformats.org/spreadsheetml/2006/main" count="396" uniqueCount="196">
  <si>
    <t>２　補助金申請額</t>
    <rPh sb="2" eb="5">
      <t>ホジョキン</t>
    </rPh>
    <rPh sb="5" eb="7">
      <t>シンセイ</t>
    </rPh>
    <rPh sb="7" eb="8">
      <t>ガク</t>
    </rPh>
    <phoneticPr fontId="1"/>
  </si>
  <si>
    <t>対象者氏名</t>
    <rPh sb="0" eb="3">
      <t>タイショウシャ</t>
    </rPh>
    <rPh sb="3" eb="5">
      <t>シメイ</t>
    </rPh>
    <phoneticPr fontId="1"/>
  </si>
  <si>
    <t>対象期間</t>
    <rPh sb="0" eb="2">
      <t>タイショウ</t>
    </rPh>
    <rPh sb="2" eb="4">
      <t>キカン</t>
    </rPh>
    <phoneticPr fontId="1"/>
  </si>
  <si>
    <t>別表１</t>
    <rPh sb="0" eb="2">
      <t>ベッピョウ</t>
    </rPh>
    <phoneticPr fontId="1"/>
  </si>
  <si>
    <t>私立幼稚園等預かり保育事業実施園における補助基準額表</t>
    <rPh sb="0" eb="2">
      <t>シリツ</t>
    </rPh>
    <rPh sb="2" eb="5">
      <t>ヨウチエン</t>
    </rPh>
    <rPh sb="5" eb="6">
      <t>トウ</t>
    </rPh>
    <rPh sb="6" eb="7">
      <t>アズ</t>
    </rPh>
    <rPh sb="9" eb="11">
      <t>ホイク</t>
    </rPh>
    <rPh sb="11" eb="13">
      <t>ジギョウ</t>
    </rPh>
    <rPh sb="13" eb="15">
      <t>ジッシ</t>
    </rPh>
    <rPh sb="15" eb="16">
      <t>エン</t>
    </rPh>
    <rPh sb="20" eb="22">
      <t>ホジョ</t>
    </rPh>
    <rPh sb="22" eb="24">
      <t>キジュン</t>
    </rPh>
    <rPh sb="24" eb="25">
      <t>ガク</t>
    </rPh>
    <rPh sb="25" eb="26">
      <t>ヒョウ</t>
    </rPh>
    <phoneticPr fontId="1"/>
  </si>
  <si>
    <t>区分</t>
    <rPh sb="0" eb="2">
      <t>クブン</t>
    </rPh>
    <phoneticPr fontId="1"/>
  </si>
  <si>
    <t>補助基準額</t>
    <rPh sb="0" eb="2">
      <t>ホジョ</t>
    </rPh>
    <rPh sb="2" eb="4">
      <t>キジュン</t>
    </rPh>
    <rPh sb="4" eb="5">
      <t>ガク</t>
    </rPh>
    <phoneticPr fontId="1"/>
  </si>
  <si>
    <t>別表２</t>
    <rPh sb="0" eb="2">
      <t>ベッピョウ</t>
    </rPh>
    <phoneticPr fontId="1"/>
  </si>
  <si>
    <t>私立幼稚園２歳児受入れ推進事業実施園における補助基準額表</t>
    <rPh sb="0" eb="2">
      <t>シリツ</t>
    </rPh>
    <rPh sb="2" eb="5">
      <t>ヨウチエン</t>
    </rPh>
    <rPh sb="6" eb="8">
      <t>サイジ</t>
    </rPh>
    <rPh sb="8" eb="10">
      <t>ウケイ</t>
    </rPh>
    <rPh sb="11" eb="13">
      <t>スイシン</t>
    </rPh>
    <rPh sb="13" eb="15">
      <t>ジギョウ</t>
    </rPh>
    <rPh sb="15" eb="17">
      <t>ジッシ</t>
    </rPh>
    <rPh sb="17" eb="18">
      <t>エン</t>
    </rPh>
    <rPh sb="22" eb="24">
      <t>ホジョ</t>
    </rPh>
    <rPh sb="24" eb="26">
      <t>キジュン</t>
    </rPh>
    <rPh sb="26" eb="27">
      <t>ガク</t>
    </rPh>
    <rPh sb="27" eb="28">
      <t>ヒョウ</t>
    </rPh>
    <phoneticPr fontId="1"/>
  </si>
  <si>
    <t>2-1</t>
    <phoneticPr fontId="1"/>
  </si>
  <si>
    <t>2-2</t>
    <phoneticPr fontId="1"/>
  </si>
  <si>
    <t>人数下限</t>
    <rPh sb="0" eb="2">
      <t>ニンズウ</t>
    </rPh>
    <rPh sb="2" eb="4">
      <t>カゲン</t>
    </rPh>
    <phoneticPr fontId="1"/>
  </si>
  <si>
    <t>合計</t>
    <rPh sb="0" eb="2">
      <t>ゴウケイ</t>
    </rPh>
    <phoneticPr fontId="1"/>
  </si>
  <si>
    <t>幼稚園名：</t>
    <rPh sb="0" eb="3">
      <t>ヨウチエン</t>
    </rPh>
    <rPh sb="3" eb="4">
      <t>メイ</t>
    </rPh>
    <phoneticPr fontId="1"/>
  </si>
  <si>
    <t>円</t>
    <rPh sb="0" eb="1">
      <t>エン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</si>
  <si>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</si>
  <si>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</si>
  <si>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採用年月日</t>
    <rPh sb="0" eb="2">
      <t>サイヨウ</t>
    </rPh>
    <rPh sb="2" eb="5">
      <t>ネンガッピ</t>
    </rPh>
    <phoneticPr fontId="1"/>
  </si>
  <si>
    <t>口座番号</t>
    <rPh sb="0" eb="2">
      <t>コウザ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</si>
  <si>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</si>
  <si>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</si>
  <si>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</si>
  <si>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藤沢市長</t>
    <rPh sb="0" eb="4">
      <t>フジサワシチョウ</t>
    </rPh>
    <phoneticPr fontId="1"/>
  </si>
  <si>
    <t>申請者</t>
    <rPh sb="0" eb="3">
      <t>シンセイシャ</t>
    </rPh>
    <phoneticPr fontId="1"/>
  </si>
  <si>
    <t>月</t>
    <rPh sb="0" eb="1">
      <t>ガツ</t>
    </rPh>
    <phoneticPr fontId="1"/>
  </si>
  <si>
    <t>１</t>
    <phoneticPr fontId="1"/>
  </si>
  <si>
    <t>実施時間数</t>
    <phoneticPr fontId="1"/>
  </si>
  <si>
    <t>～</t>
    <phoneticPr fontId="1"/>
  </si>
  <si>
    <t>長期休業日の預かり保育</t>
    <rPh sb="0" eb="2">
      <t>チョウキ</t>
    </rPh>
    <rPh sb="2" eb="4">
      <t>キュウギョウ</t>
    </rPh>
    <rPh sb="4" eb="5">
      <t>ビ</t>
    </rPh>
    <rPh sb="6" eb="7">
      <t>アズ</t>
    </rPh>
    <rPh sb="9" eb="11">
      <t>ホイク</t>
    </rPh>
    <phoneticPr fontId="1"/>
  </si>
  <si>
    <t>補助率</t>
    <rPh sb="0" eb="3">
      <t>ホジョリツ</t>
    </rPh>
    <phoneticPr fontId="1"/>
  </si>
  <si>
    <t>３</t>
    <phoneticPr fontId="1"/>
  </si>
  <si>
    <t>補助事業の
対象期間</t>
    <rPh sb="0" eb="2">
      <t>ホジョ</t>
    </rPh>
    <rPh sb="2" eb="4">
      <t>ジギョウ</t>
    </rPh>
    <rPh sb="6" eb="8">
      <t>タイショウ</t>
    </rPh>
    <rPh sb="8" eb="10">
      <t>キカン</t>
    </rPh>
    <phoneticPr fontId="1"/>
  </si>
  <si>
    <t>申請額</t>
    <rPh sb="0" eb="3">
      <t>シンセイガク</t>
    </rPh>
    <phoneticPr fontId="1"/>
  </si>
  <si>
    <t>添付書類</t>
    <rPh sb="0" eb="2">
      <t>テンプ</t>
    </rPh>
    <rPh sb="2" eb="4">
      <t>ショルイ</t>
    </rPh>
    <phoneticPr fontId="1"/>
  </si>
  <si>
    <t>□</t>
    <phoneticPr fontId="1"/>
  </si>
  <si>
    <t>５</t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</si>
  <si>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</si>
  <si>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</si>
  <si>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開始月</t>
    <rPh sb="0" eb="2">
      <t>カイシ</t>
    </rPh>
    <rPh sb="2" eb="3">
      <t>ツキ</t>
    </rPh>
    <phoneticPr fontId="1"/>
  </si>
  <si>
    <t>終了月</t>
    <rPh sb="0" eb="2">
      <t>シュウリョウ</t>
    </rPh>
    <rPh sb="2" eb="3">
      <t>ツキ</t>
    </rPh>
    <phoneticPr fontId="1"/>
  </si>
  <si>
    <t>月数</t>
    <rPh sb="0" eb="2">
      <t>ツキスウ</t>
    </rPh>
    <phoneticPr fontId="1"/>
  </si>
  <si>
    <t>補助申請額</t>
    <rPh sb="0" eb="2">
      <t>ホジョ</t>
    </rPh>
    <rPh sb="2" eb="4">
      <t>シンセイ</t>
    </rPh>
    <rPh sb="4" eb="5">
      <t>ガク</t>
    </rPh>
    <phoneticPr fontId="1"/>
  </si>
  <si>
    <t>　　（収入の部）</t>
    <rPh sb="3" eb="5">
      <t>シュウニュウ</t>
    </rPh>
    <rPh sb="6" eb="7">
      <t>ブ</t>
    </rPh>
    <phoneticPr fontId="18"/>
  </si>
  <si>
    <t>（単位：円）</t>
    <rPh sb="1" eb="3">
      <t>タンイ</t>
    </rPh>
    <rPh sb="4" eb="5">
      <t>エン</t>
    </rPh>
    <phoneticPr fontId="18"/>
  </si>
  <si>
    <t>区　　　分</t>
    <rPh sb="0" eb="5">
      <t>クブン</t>
    </rPh>
    <phoneticPr fontId="18"/>
  </si>
  <si>
    <t>予　　算　　額</t>
    <rPh sb="0" eb="7">
      <t>ヨサンガク</t>
    </rPh>
    <phoneticPr fontId="18"/>
  </si>
  <si>
    <t>摘　　　要</t>
    <rPh sb="0" eb="5">
      <t>テキヨウ</t>
    </rPh>
    <phoneticPr fontId="18"/>
  </si>
  <si>
    <t>計</t>
    <rPh sb="0" eb="1">
      <t>ケイ</t>
    </rPh>
    <phoneticPr fontId="18"/>
  </si>
  <si>
    <t>　　（支出の部）</t>
    <rPh sb="3" eb="5">
      <t>シシュツ</t>
    </rPh>
    <rPh sb="6" eb="7">
      <t>ブ</t>
    </rPh>
    <phoneticPr fontId="18"/>
  </si>
  <si>
    <t>自己（設置者）負担額</t>
    <rPh sb="0" eb="2">
      <t>ジコ</t>
    </rPh>
    <rPh sb="3" eb="5">
      <t>セッチ</t>
    </rPh>
    <rPh sb="5" eb="6">
      <t>シャ</t>
    </rPh>
    <rPh sb="7" eb="10">
      <t>フタンガク</t>
    </rPh>
    <phoneticPr fontId="18"/>
  </si>
  <si>
    <t>その他収入</t>
    <phoneticPr fontId="1"/>
  </si>
  <si>
    <t>その他支出</t>
    <phoneticPr fontId="1"/>
  </si>
  <si>
    <t>預かり保育の
年間実施日数</t>
    <rPh sb="0" eb="1">
      <t>アズ</t>
    </rPh>
    <rPh sb="3" eb="5">
      <t>ホイク</t>
    </rPh>
    <rPh sb="7" eb="9">
      <t>ネンカン</t>
    </rPh>
    <rPh sb="9" eb="11">
      <t>ジッシ</t>
    </rPh>
    <rPh sb="11" eb="13">
      <t>ニッスウ</t>
    </rPh>
    <phoneticPr fontId="1"/>
  </si>
  <si>
    <t>第３号様式（第10条関係）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8"/>
  </si>
  <si>
    <t>№</t>
    <phoneticPr fontId="1"/>
  </si>
  <si>
    <t>第４号様式（第10条関係）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</si>
  <si>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取得している資格</t>
    <rPh sb="0" eb="2">
      <t>シュトク</t>
    </rPh>
    <rPh sb="6" eb="8">
      <t>シカク</t>
    </rPh>
    <phoneticPr fontId="1"/>
  </si>
  <si>
    <t>氏　　名</t>
    <rPh sb="0" eb="1">
      <t>シ</t>
    </rPh>
    <rPh sb="3" eb="4">
      <t>ナ</t>
    </rPh>
    <phoneticPr fontId="1"/>
  </si>
  <si>
    <t>住　　　所</t>
    <rPh sb="0" eb="1">
      <t>ジュウ</t>
    </rPh>
    <rPh sb="4" eb="5">
      <t>ショ</t>
    </rPh>
    <phoneticPr fontId="1"/>
  </si>
  <si>
    <t>備　　考</t>
    <rPh sb="0" eb="1">
      <t>ビ</t>
    </rPh>
    <rPh sb="3" eb="4">
      <t>コウ</t>
    </rPh>
    <phoneticPr fontId="1"/>
  </si>
  <si>
    <t>法人名(設置者が個人の場合は施設名)</t>
    <rPh sb="0" eb="2">
      <t>ホウジン</t>
    </rPh>
    <rPh sb="2" eb="3">
      <t>メイ</t>
    </rPh>
    <rPh sb="4" eb="6">
      <t>セッチ</t>
    </rPh>
    <rPh sb="6" eb="7">
      <t>シャ</t>
    </rPh>
    <rPh sb="8" eb="10">
      <t>コジン</t>
    </rPh>
    <rPh sb="11" eb="13">
      <t>バアイ</t>
    </rPh>
    <rPh sb="14" eb="16">
      <t>シセツ</t>
    </rPh>
    <rPh sb="16" eb="17">
      <t>メイ</t>
    </rPh>
    <phoneticPr fontId="1"/>
  </si>
  <si>
    <t>代表者の職名
及び氏名</t>
    <rPh sb="0" eb="3">
      <t>ダイヒョウシャ</t>
    </rPh>
    <rPh sb="4" eb="6">
      <t>ショクメイ</t>
    </rPh>
    <rPh sb="7" eb="8">
      <t>オヨ</t>
    </rPh>
    <rPh sb="9" eb="11">
      <t>シメイ</t>
    </rPh>
    <phoneticPr fontId="1"/>
  </si>
  <si>
    <t>施設の名称</t>
    <rPh sb="0" eb="2">
      <t>シセツ</t>
    </rPh>
    <rPh sb="3" eb="5">
      <t>メイショウ</t>
    </rPh>
    <phoneticPr fontId="1"/>
  </si>
  <si>
    <t>所在地</t>
    <rPh sb="0" eb="3">
      <t>ショザイチ</t>
    </rPh>
    <phoneticPr fontId="1"/>
  </si>
  <si>
    <t>着手年月日</t>
    <rPh sb="0" eb="2">
      <t>チャクシュ</t>
    </rPh>
    <rPh sb="2" eb="5">
      <t>ネンガッピ</t>
    </rPh>
    <phoneticPr fontId="1"/>
  </si>
  <si>
    <t>４</t>
    <phoneticPr fontId="1"/>
  </si>
  <si>
    <t>届 出 理 由 等</t>
    <rPh sb="0" eb="1">
      <t>トドケ</t>
    </rPh>
    <rPh sb="2" eb="3">
      <t>デ</t>
    </rPh>
    <rPh sb="4" eb="5">
      <t>リ</t>
    </rPh>
    <rPh sb="6" eb="7">
      <t>ヨシ</t>
    </rPh>
    <rPh sb="8" eb="9">
      <t>トウ</t>
    </rPh>
    <phoneticPr fontId="1"/>
  </si>
  <si>
    <t>□</t>
    <phoneticPr fontId="1"/>
  </si>
  <si>
    <t>第５号様式（第10条関係）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</si>
  <si>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法人名(設置者が個人の場合は施設名)</t>
    <rPh sb="0" eb="2">
      <t>ホウジン</t>
    </rPh>
    <rPh sb="2" eb="3">
      <t>メイ</t>
    </rPh>
    <rPh sb="4" eb="7">
      <t>セッチシャ</t>
    </rPh>
    <rPh sb="8" eb="10">
      <t>コジン</t>
    </rPh>
    <rPh sb="11" eb="13">
      <t>バアイ</t>
    </rPh>
    <rPh sb="14" eb="16">
      <t>シセツ</t>
    </rPh>
    <rPh sb="16" eb="17">
      <t>メイ</t>
    </rPh>
    <phoneticPr fontId="1"/>
  </si>
  <si>
    <t>２</t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</si>
  <si>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</si>
  <si>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</si>
  <si>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藤沢市幼稚園等住宅手当補助金交付申請書</t>
  </si>
  <si>
    <t>藤沢市幼稚園等住宅手当補助金事業計画書（第２号様式）</t>
  </si>
  <si>
    <t>藤沢市幼稚園等住宅手当補助金</t>
  </si>
  <si>
    <t>藤沢市幼稚園等住宅手当補助金　補助対象幼稚園教諭等一覧</t>
    <rPh sb="0" eb="2">
      <t>フジサワ</t>
    </rPh>
    <rPh sb="2" eb="3">
      <t>シ</t>
    </rPh>
    <rPh sb="3" eb="6">
      <t>ヨウチエン</t>
    </rPh>
    <rPh sb="6" eb="7">
      <t>トウ</t>
    </rPh>
    <rPh sb="9" eb="11">
      <t>テアテ</t>
    </rPh>
    <rPh sb="11" eb="14">
      <t>ホジョキン</t>
    </rPh>
    <rPh sb="15" eb="17">
      <t>ホジョ</t>
    </rPh>
    <rPh sb="17" eb="19">
      <t>タイショウ</t>
    </rPh>
    <rPh sb="19" eb="22">
      <t>ヨウチエン</t>
    </rPh>
    <rPh sb="22" eb="24">
      <t>キョウユ</t>
    </rPh>
    <rPh sb="24" eb="25">
      <t>トウ</t>
    </rPh>
    <rPh sb="25" eb="27">
      <t>イチラン</t>
    </rPh>
    <phoneticPr fontId="1"/>
  </si>
  <si>
    <t>藤沢市幼稚園等住宅手当補助金収支予算書</t>
    <rPh sb="14" eb="16">
      <t>シュウシ</t>
    </rPh>
    <rPh sb="16" eb="18">
      <t>ヨサン</t>
    </rPh>
    <rPh sb="18" eb="19">
      <t>ショ</t>
    </rPh>
    <phoneticPr fontId="18"/>
  </si>
  <si>
    <t>住宅手当</t>
    <rPh sb="2" eb="4">
      <t>テアテ</t>
    </rPh>
    <phoneticPr fontId="18"/>
  </si>
  <si>
    <t>藤沢市幼稚園等住宅手当補助金事業計画書</t>
    <rPh sb="0" eb="2">
      <t>フジサワ</t>
    </rPh>
    <rPh sb="2" eb="3">
      <t>シ</t>
    </rPh>
    <rPh sb="3" eb="6">
      <t>ヨウチエン</t>
    </rPh>
    <rPh sb="6" eb="7">
      <t>トウ</t>
    </rPh>
    <rPh sb="9" eb="11">
      <t>テアテ</t>
    </rPh>
    <rPh sb="11" eb="14">
      <t>ホジョキン</t>
    </rPh>
    <rPh sb="14" eb="16">
      <t>ジギョウ</t>
    </rPh>
    <rPh sb="16" eb="19">
      <t>ケイカクショ</t>
    </rPh>
    <phoneticPr fontId="1"/>
  </si>
  <si>
    <t>設置者が支給する住宅手当</t>
    <rPh sb="0" eb="3">
      <t>セッチシャ</t>
    </rPh>
    <rPh sb="4" eb="6">
      <t>シキュウ</t>
    </rPh>
    <rPh sb="10" eb="12">
      <t>テアテ</t>
    </rPh>
    <phoneticPr fontId="1"/>
  </si>
  <si>
    <t>藤沢市幼稚園等住宅手当補助金事業計画変更承認申請書</t>
    <phoneticPr fontId="1"/>
  </si>
  <si>
    <t>交付決定年月日</t>
    <rPh sb="0" eb="2">
      <t>コウフ</t>
    </rPh>
    <rPh sb="2" eb="4">
      <t>ケッテイ</t>
    </rPh>
    <rPh sb="4" eb="7">
      <t>ネンガッピ</t>
    </rPh>
    <phoneticPr fontId="1"/>
  </si>
  <si>
    <t>既交付決定額</t>
    <rPh sb="0" eb="1">
      <t>スデ</t>
    </rPh>
    <rPh sb="1" eb="3">
      <t>コウフ</t>
    </rPh>
    <rPh sb="3" eb="5">
      <t>ケッテイ</t>
    </rPh>
    <rPh sb="5" eb="6">
      <t>ガク</t>
    </rPh>
    <phoneticPr fontId="1"/>
  </si>
  <si>
    <t>変更申請額</t>
    <rPh sb="0" eb="2">
      <t>ヘンコウ</t>
    </rPh>
    <rPh sb="2" eb="4">
      <t>シンセイ</t>
    </rPh>
    <rPh sb="4" eb="5">
      <t>ガク</t>
    </rPh>
    <phoneticPr fontId="1"/>
  </si>
  <si>
    <t>差引額</t>
    <rPh sb="0" eb="2">
      <t>サシヒキ</t>
    </rPh>
    <rPh sb="2" eb="3">
      <t>ガク</t>
    </rPh>
    <phoneticPr fontId="1"/>
  </si>
  <si>
    <t>その他</t>
    <rPh sb="2" eb="3">
      <t>タ</t>
    </rPh>
    <phoneticPr fontId="1"/>
  </si>
  <si>
    <t>変更理由
(変更内容)</t>
    <rPh sb="0" eb="2">
      <t>ヘンコウ</t>
    </rPh>
    <rPh sb="2" eb="4">
      <t>リユウ</t>
    </rPh>
    <rPh sb="6" eb="8">
      <t>ヘンコウ</t>
    </rPh>
    <rPh sb="8" eb="10">
      <t>ナイヨウ</t>
    </rPh>
    <phoneticPr fontId="1"/>
  </si>
  <si>
    <t>対象施設</t>
    <rPh sb="0" eb="2">
      <t>タイショウ</t>
    </rPh>
    <rPh sb="2" eb="4">
      <t>シセツ</t>
    </rPh>
    <phoneticPr fontId="1"/>
  </si>
  <si>
    <t>１</t>
    <phoneticPr fontId="1"/>
  </si>
  <si>
    <t>３</t>
    <phoneticPr fontId="1"/>
  </si>
  <si>
    <t>４</t>
    <phoneticPr fontId="1"/>
  </si>
  <si>
    <t>２</t>
    <phoneticPr fontId="1"/>
  </si>
  <si>
    <t>６</t>
    <phoneticPr fontId="1"/>
  </si>
  <si>
    <t>７</t>
    <phoneticPr fontId="1"/>
  </si>
  <si>
    <t>第８号様式（第12条関係）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</si>
  <si>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補助金額</t>
    <rPh sb="0" eb="2">
      <t>ホジョ</t>
    </rPh>
    <rPh sb="2" eb="4">
      <t>キンガク</t>
    </rPh>
    <phoneticPr fontId="1"/>
  </si>
  <si>
    <t>完了年月日</t>
    <rPh sb="0" eb="2">
      <t>カンリョウ</t>
    </rPh>
    <rPh sb="2" eb="5">
      <t>ネンガッピ</t>
    </rPh>
    <phoneticPr fontId="1"/>
  </si>
  <si>
    <t>藤沢市幼稚園等住宅手当補助金収支決算書</t>
    <rPh sb="14" eb="16">
      <t>シュウシ</t>
    </rPh>
    <rPh sb="16" eb="19">
      <t>ケッサンショ</t>
    </rPh>
    <phoneticPr fontId="18"/>
  </si>
  <si>
    <t>請求金額</t>
    <rPh sb="0" eb="2">
      <t>セイキュウ</t>
    </rPh>
    <rPh sb="2" eb="4">
      <t>キンガク</t>
    </rPh>
    <phoneticPr fontId="1"/>
  </si>
  <si>
    <t>【振込先指定口座】</t>
    <rPh sb="1" eb="4">
      <t>フリコミサキ</t>
    </rPh>
    <phoneticPr fontId="1"/>
  </si>
  <si>
    <t>金融機関名</t>
    <rPh sb="0" eb="2">
      <t>キンユウ</t>
    </rPh>
    <phoneticPr fontId="1"/>
  </si>
  <si>
    <t>本・支店名</t>
    <rPh sb="0" eb="1">
      <t>ホン</t>
    </rPh>
    <rPh sb="2" eb="5">
      <t>シテンメイ</t>
    </rPh>
    <phoneticPr fontId="1"/>
  </si>
  <si>
    <t>金融機関コード</t>
    <rPh sb="0" eb="2">
      <t>キンユウ</t>
    </rPh>
    <rPh sb="2" eb="4">
      <t>キカン</t>
    </rPh>
    <phoneticPr fontId="1"/>
  </si>
  <si>
    <t>店番号</t>
    <rPh sb="0" eb="1">
      <t>ミセ</t>
    </rPh>
    <rPh sb="1" eb="3">
      <t>バンゴウ</t>
    </rPh>
    <phoneticPr fontId="1"/>
  </si>
  <si>
    <t>預金種目</t>
    <rPh sb="0" eb="2">
      <t>ヨキン</t>
    </rPh>
    <rPh sb="2" eb="4">
      <t>シュモク</t>
    </rPh>
    <phoneticPr fontId="1"/>
  </si>
  <si>
    <t>□</t>
    <phoneticPr fontId="1"/>
  </si>
  <si>
    <t>普通</t>
    <phoneticPr fontId="1"/>
  </si>
  <si>
    <t>当座</t>
    <rPh sb="0" eb="2">
      <t>トウザ</t>
    </rPh>
    <phoneticPr fontId="1"/>
  </si>
  <si>
    <t>□</t>
    <phoneticPr fontId="1"/>
  </si>
  <si>
    <t>口座名義
(ｶﾀｶﾅ)</t>
    <rPh sb="0" eb="2">
      <t>コウザ</t>
    </rPh>
    <rPh sb="2" eb="4">
      <t>メイギ</t>
    </rPh>
    <phoneticPr fontId="1"/>
  </si>
  <si>
    <t>藤沢市幼稚園等住宅手当補助金請求書兼口座振込依頼書</t>
    <rPh sb="20" eb="22">
      <t>フリコミ</t>
    </rPh>
    <phoneticPr fontId="1"/>
  </si>
  <si>
    <t>請求者</t>
    <rPh sb="0" eb="3">
      <t>セイキュウシャ</t>
    </rPh>
    <phoneticPr fontId="1"/>
  </si>
  <si>
    <t>藤沢市幼稚園等住宅手当補助金</t>
    <phoneticPr fontId="1"/>
  </si>
  <si>
    <t>【債権者コード】</t>
    <rPh sb="1" eb="4">
      <t>サイケンシャ</t>
    </rPh>
    <phoneticPr fontId="1"/>
  </si>
  <si>
    <t>※債権者コードをお持ちでないときは、振込先指定口座を記載してください。</t>
    <phoneticPr fontId="1"/>
  </si>
  <si>
    <t>発行責任者</t>
    <rPh sb="0" eb="2">
      <t>ハッコウ</t>
    </rPh>
    <rPh sb="2" eb="5">
      <t>セキニンシャ</t>
    </rPh>
    <phoneticPr fontId="1"/>
  </si>
  <si>
    <t>【連絡先】</t>
    <rPh sb="1" eb="4">
      <t>レンラクサキ</t>
    </rPh>
    <phoneticPr fontId="1"/>
  </si>
  <si>
    <t>【所属(役職)･氏名】</t>
    <rPh sb="1" eb="3">
      <t>ショゾク</t>
    </rPh>
    <rPh sb="4" eb="6">
      <t>ヤクショク</t>
    </rPh>
    <rPh sb="8" eb="10">
      <t>シメイ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</si>
  <si>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</si>
  <si>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第１号様式（第10条関係）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</si>
  <si>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藤沢市幼稚園等住宅手当補助金収支予算書（第３号様式）</t>
    <phoneticPr fontId="1"/>
  </si>
  <si>
    <t>藤沢市幼稚園等住宅手当補助金補助対象幼稚園教諭等一覧（第４号様式）</t>
    <phoneticPr fontId="1"/>
  </si>
  <si>
    <t>不動産賃貸借契約書の写し</t>
    <phoneticPr fontId="1"/>
  </si>
  <si>
    <t>幼稚園教諭免許状又は保育士証の写し</t>
    <phoneticPr fontId="1"/>
  </si>
  <si>
    <t>施設名</t>
    <rPh sb="0" eb="2">
      <t>シセツ</t>
    </rPh>
    <rPh sb="2" eb="3">
      <t>メイ</t>
    </rPh>
    <phoneticPr fontId="1"/>
  </si>
  <si>
    <t>実施している</t>
    <phoneticPr fontId="1"/>
  </si>
  <si>
    <t>□</t>
  </si>
  <si>
    <t>２００日未満</t>
    <rPh sb="3" eb="4">
      <t>ニチ</t>
    </rPh>
    <rPh sb="4" eb="6">
      <t>ミマン</t>
    </rPh>
    <phoneticPr fontId="1"/>
  </si>
  <si>
    <t>藤沢市幼稚園等住宅手当補助金交付申請に係る申立書</t>
    <rPh sb="0" eb="3">
      <t>フジサワシ</t>
    </rPh>
    <rPh sb="3" eb="6">
      <t>ヨウチエン</t>
    </rPh>
    <rPh sb="6" eb="7">
      <t>トウ</t>
    </rPh>
    <rPh sb="9" eb="11">
      <t>テアテ</t>
    </rPh>
    <rPh sb="11" eb="14">
      <t>ホジョキン</t>
    </rPh>
    <rPh sb="14" eb="16">
      <t>コウフ</t>
    </rPh>
    <rPh sb="16" eb="18">
      <t>シンセイ</t>
    </rPh>
    <rPh sb="19" eb="20">
      <t>カカ</t>
    </rPh>
    <rPh sb="21" eb="24">
      <t>モウシタテショ</t>
    </rPh>
    <phoneticPr fontId="1"/>
  </si>
  <si>
    <t>（対象となる幼稚園教諭等・賃貸住宅等）</t>
    <rPh sb="1" eb="3">
      <t>タイショウ</t>
    </rPh>
    <rPh sb="6" eb="9">
      <t>ヨウチエン</t>
    </rPh>
    <rPh sb="9" eb="11">
      <t>キョウユ</t>
    </rPh>
    <rPh sb="11" eb="12">
      <t>トウ</t>
    </rPh>
    <rPh sb="13" eb="15">
      <t>チンタイ</t>
    </rPh>
    <rPh sb="15" eb="17">
      <t>ジュウタク</t>
    </rPh>
    <rPh sb="17" eb="18">
      <t>トウ</t>
    </rPh>
    <phoneticPr fontId="1"/>
  </si>
  <si>
    <t>幼稚園教諭等の氏名</t>
    <rPh sb="0" eb="2">
      <t>ヨウチエン</t>
    </rPh>
    <rPh sb="2" eb="4">
      <t>キョウユ</t>
    </rPh>
    <rPh sb="4" eb="5">
      <t>トウ</t>
    </rPh>
    <rPh sb="6" eb="8">
      <t>シメイ</t>
    </rPh>
    <phoneticPr fontId="1"/>
  </si>
  <si>
    <t>住所（建物名・部屋番号まで）</t>
    <rPh sb="0" eb="1">
      <t>ジュウショ</t>
    </rPh>
    <rPh sb="2" eb="4">
      <t>タテモノ</t>
    </rPh>
    <rPh sb="4" eb="5">
      <t>メイ</t>
    </rPh>
    <rPh sb="6" eb="8">
      <t>ヘヤ</t>
    </rPh>
    <rPh sb="8" eb="10">
      <t>バンゴウ</t>
    </rPh>
    <phoneticPr fontId="1"/>
  </si>
  <si>
    <t>その他（　　　　　　　　　　　　　　　　　　　　　　　　　　）</t>
    <rPh sb="2" eb="3">
      <t>タ</t>
    </rPh>
    <phoneticPr fontId="1"/>
  </si>
  <si>
    <t>藤沢市幼稚園等住宅手当補助金事業完了届兼実績報告書</t>
    <rPh sb="14" eb="16">
      <t>ジギョウ</t>
    </rPh>
    <phoneticPr fontId="1"/>
  </si>
  <si>
    <t>賃金台帳、給与台帳等、住居手当等の支給額等が確認できる書類</t>
    <phoneticPr fontId="1"/>
  </si>
  <si>
    <t>第２号様式（第10条関係）</t>
    <rPh sb="0" eb="1">
      <t>ダイ</t>
    </rPh>
    <rPh sb="2" eb="3">
      <t>ゴウ</t>
    </rPh>
    <rPh sb="3" eb="5">
      <t>ヨウシキ</t>
    </rPh>
    <phoneticPr fontId="1"/>
  </si>
  <si>
    <t>給与規定、就業規則等、住宅手当等の規程が確認できる書類</t>
    <rPh sb="17" eb="19">
      <t>キテイ</t>
    </rPh>
    <phoneticPr fontId="1"/>
  </si>
  <si>
    <t>市外に所在する物件を補助対象賃貸住宅として、申請します。</t>
    <rPh sb="0" eb="2">
      <t>シガイ</t>
    </rPh>
    <rPh sb="3" eb="5">
      <t>ショザイ</t>
    </rPh>
    <rPh sb="7" eb="9">
      <t>ブッケン</t>
    </rPh>
    <rPh sb="10" eb="12">
      <t>ホジョ</t>
    </rPh>
    <rPh sb="12" eb="14">
      <t>タイショウ</t>
    </rPh>
    <rPh sb="14" eb="16">
      <t>チンタイ</t>
    </rPh>
    <rPh sb="16" eb="18">
      <t>ジュウタク</t>
    </rPh>
    <rPh sb="22" eb="24">
      <t>シンセイ</t>
    </rPh>
    <phoneticPr fontId="1"/>
  </si>
  <si>
    <t>（申し立ての理由）</t>
    <rPh sb="1" eb="2">
      <t>タ</t>
    </rPh>
    <rPh sb="5" eb="7">
      <t>リユウ</t>
    </rPh>
    <phoneticPr fontId="1"/>
  </si>
  <si>
    <t>　標記補助金の交付申請にあたり、次の事項について申し立てます。</t>
    <rPh sb="1" eb="3">
      <t>ヒョウキ</t>
    </rPh>
    <rPh sb="7" eb="9">
      <t>コウフ</t>
    </rPh>
    <rPh sb="9" eb="11">
      <t>シンセイ</t>
    </rPh>
    <rPh sb="16" eb="17">
      <t>ツギ</t>
    </rPh>
    <rPh sb="18" eb="20">
      <t>ジコウ</t>
    </rPh>
    <rPh sb="24" eb="25">
      <t>モウ</t>
    </rPh>
    <rPh sb="26" eb="27">
      <t>タ</t>
    </rPh>
    <phoneticPr fontId="1"/>
  </si>
  <si>
    <t>　標記補助金の交付を申請するにあたり、事業着手前に申請書の提出が困難であるため、</t>
    <rPh sb="1" eb="3">
      <t>ヒョウキ</t>
    </rPh>
    <rPh sb="7" eb="9">
      <t>コウフ</t>
    </rPh>
    <rPh sb="10" eb="12">
      <t>シンセイ</t>
    </rPh>
    <rPh sb="19" eb="21">
      <t>ジギョウ</t>
    </rPh>
    <rPh sb="21" eb="23">
      <t>チャクシュ</t>
    </rPh>
    <rPh sb="23" eb="24">
      <t>マエ</t>
    </rPh>
    <rPh sb="25" eb="28">
      <t>シンセイショ</t>
    </rPh>
    <rPh sb="29" eb="31">
      <t>テイシュツ</t>
    </rPh>
    <phoneticPr fontId="1"/>
  </si>
  <si>
    <t>藤沢市幼稚園等住宅手当補助金交付要綱第10条第２項の規定に基づき、次のとおり届け出</t>
    <rPh sb="14" eb="16">
      <t>コウフ</t>
    </rPh>
    <rPh sb="16" eb="18">
      <t>ヨウコウ</t>
    </rPh>
    <rPh sb="18" eb="19">
      <t>ダイ</t>
    </rPh>
    <rPh sb="21" eb="22">
      <t>ジョウ</t>
    </rPh>
    <rPh sb="22" eb="23">
      <t>ダイ</t>
    </rPh>
    <rPh sb="24" eb="25">
      <t>コウ</t>
    </rPh>
    <rPh sb="26" eb="28">
      <t>キテイ</t>
    </rPh>
    <rPh sb="29" eb="30">
      <t>モト</t>
    </rPh>
    <phoneticPr fontId="1"/>
  </si>
  <si>
    <t>ます。</t>
    <phoneticPr fontId="1"/>
  </si>
  <si>
    <t>　　標記補助金の事業計画について、次のとおり変更したいので、藤沢市幼稚園等住宅手</t>
    <rPh sb="2" eb="4">
      <t>ヒョウキ</t>
    </rPh>
    <rPh sb="8" eb="10">
      <t>ジギョウ</t>
    </rPh>
    <phoneticPr fontId="1"/>
  </si>
  <si>
    <t>　　　　　年　　月　　日付けで交付決定のあった標記補助金の事業計画について、次のと</t>
    <rPh sb="23" eb="25">
      <t>ヒョウキ</t>
    </rPh>
    <rPh sb="29" eb="31">
      <t>ジギョウ</t>
    </rPh>
    <phoneticPr fontId="1"/>
  </si>
  <si>
    <t>補助対象事業費</t>
    <rPh sb="0" eb="2">
      <t>ホジョ</t>
    </rPh>
    <rPh sb="2" eb="4">
      <t>タイショウ</t>
    </rPh>
    <rPh sb="4" eb="6">
      <t>ジギョウ</t>
    </rPh>
    <rPh sb="6" eb="7">
      <t>ヒ</t>
    </rPh>
    <phoneticPr fontId="1"/>
  </si>
  <si>
    <t>６</t>
  </si>
  <si>
    <t>補助対象
事業費</t>
    <rPh sb="0" eb="2">
      <t>ホジョ</t>
    </rPh>
    <rPh sb="2" eb="4">
      <t>タイショウ</t>
    </rPh>
    <rPh sb="5" eb="7">
      <t>ジギョウ</t>
    </rPh>
    <rPh sb="7" eb="8">
      <t>ヒ</t>
    </rPh>
    <phoneticPr fontId="1"/>
  </si>
  <si>
    <t>藤沢市から「一時預かり事業（幼稚園型）」を受託</t>
    <phoneticPr fontId="1"/>
  </si>
  <si>
    <t>「藤沢市私立幼稚園預かり保育推進事業費補助金」を受給</t>
    <rPh sb="24" eb="26">
      <t>ジュキュウ</t>
    </rPh>
    <phoneticPr fontId="1"/>
  </si>
  <si>
    <t>２００日以上</t>
  </si>
  <si>
    <t>実施していない</t>
    <rPh sb="0" eb="2">
      <t>ジッシ</t>
    </rPh>
    <phoneticPr fontId="1"/>
  </si>
  <si>
    <t>補助対象
事業費</t>
    <rPh sb="0" eb="2">
      <t>ホジョ</t>
    </rPh>
    <rPh sb="2" eb="4">
      <t>タイショウ</t>
    </rPh>
    <rPh sb="5" eb="8">
      <t>ジギョウヒ</t>
    </rPh>
    <phoneticPr fontId="1"/>
  </si>
  <si>
    <t>補助金額</t>
    <rPh sb="0" eb="2">
      <t>ホジョ</t>
    </rPh>
    <rPh sb="2" eb="3">
      <t>キン</t>
    </rPh>
    <rPh sb="3" eb="4">
      <t>ガク</t>
    </rPh>
    <phoneticPr fontId="1"/>
  </si>
  <si>
    <t>補助額(年額)
補助基準額×補助率
(※100円未満切り捨て)</t>
    <rPh sb="0" eb="2">
      <t>ホジョ</t>
    </rPh>
    <rPh sb="2" eb="3">
      <t>ガク</t>
    </rPh>
    <rPh sb="4" eb="6">
      <t>ネンガク</t>
    </rPh>
    <rPh sb="8" eb="10">
      <t>ホジョ</t>
    </rPh>
    <rPh sb="10" eb="12">
      <t>キジュン</t>
    </rPh>
    <rPh sb="12" eb="13">
      <t>ガク</t>
    </rPh>
    <rPh sb="14" eb="17">
      <t>ホジョリツ</t>
    </rPh>
    <phoneticPr fontId="1"/>
  </si>
  <si>
    <t>月額</t>
    <rPh sb="0" eb="2">
      <t>ゲツガク</t>
    </rPh>
    <phoneticPr fontId="1"/>
  </si>
  <si>
    <t>月額×月数</t>
    <rPh sb="0" eb="2">
      <t>ゲツガク</t>
    </rPh>
    <rPh sb="3" eb="5">
      <t>ツキスウ</t>
    </rPh>
    <phoneticPr fontId="1"/>
  </si>
  <si>
    <t>２　補助金交付額</t>
    <rPh sb="2" eb="5">
      <t>ホジョキン</t>
    </rPh>
    <rPh sb="5" eb="7">
      <t>コウフ</t>
    </rPh>
    <rPh sb="7" eb="8">
      <t>ガク</t>
    </rPh>
    <phoneticPr fontId="1"/>
  </si>
  <si>
    <t>第６号様式（第10条関係）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</si>
  <si>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第10号様式（第13条関係）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"/>
  </si>
  <si>
    <t>第11号様式（第13条関係）</t>
    <rPh sb="0" eb="1">
      <t>ダイ</t>
    </rPh>
    <rPh sb="3" eb="4">
      <t>ゴウ</t>
    </rPh>
    <rPh sb="4" eb="6">
      <t>ヨウシキ</t>
    </rPh>
    <phoneticPr fontId="1"/>
  </si>
  <si>
    <t>第12号様式（第13条関係）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8"/>
  </si>
  <si>
    <t>第13号様式（第14条関係）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"/>
  </si>
  <si>
    <t>①</t>
    <phoneticPr fontId="1"/>
  </si>
  <si>
    <t>②</t>
    <phoneticPr fontId="1"/>
  </si>
  <si>
    <t>補助基準額(月額)
(上限３万円)</t>
    <rPh sb="0" eb="2">
      <t>ホジョ</t>
    </rPh>
    <rPh sb="2" eb="4">
      <t>キジュン</t>
    </rPh>
    <rPh sb="4" eb="5">
      <t>ガク</t>
    </rPh>
    <rPh sb="6" eb="7">
      <t>ゲツ</t>
    </rPh>
    <rPh sb="11" eb="13">
      <t>ジョウゲン</t>
    </rPh>
    <rPh sb="14" eb="16">
      <t>マンエン</t>
    </rPh>
    <phoneticPr fontId="1"/>
  </si>
  <si>
    <t>実施する預かり保育の種別</t>
    <rPh sb="0" eb="2">
      <t>ジッシ</t>
    </rPh>
    <rPh sb="4" eb="5">
      <t>アズ</t>
    </rPh>
    <rPh sb="7" eb="9">
      <t>ホイク</t>
    </rPh>
    <rPh sb="10" eb="12">
      <t>シュベツ</t>
    </rPh>
    <phoneticPr fontId="1"/>
  </si>
  <si>
    <t>日</t>
    <rPh sb="0" eb="1">
      <t>ニチ</t>
    </rPh>
    <phoneticPr fontId="1"/>
  </si>
  <si>
    <t>４</t>
    <phoneticPr fontId="1"/>
  </si>
  <si>
    <t>藤沢市幼稚園等住宅手当補助金補助対象幼稚園教諭等一覧（第４号様式）</t>
    <phoneticPr fontId="1"/>
  </si>
  <si>
    <t>藤沢市幼稚園等住宅手当補助金交付申請に係る申立書（第５号様式）</t>
    <rPh sb="14" eb="16">
      <t>コウフ</t>
    </rPh>
    <rPh sb="16" eb="18">
      <t>シンセイ</t>
    </rPh>
    <rPh sb="19" eb="20">
      <t>カカ</t>
    </rPh>
    <phoneticPr fontId="1"/>
  </si>
  <si>
    <t>１　預かり保育の実施状況</t>
    <phoneticPr fontId="1"/>
  </si>
  <si>
    <t>平日の預かり保育（通常保育を含む）</t>
    <rPh sb="0" eb="2">
      <t>ヘイジツ</t>
    </rPh>
    <rPh sb="3" eb="4">
      <t>アズ</t>
    </rPh>
    <rPh sb="6" eb="8">
      <t>ホイク</t>
    </rPh>
    <rPh sb="9" eb="11">
      <t>ツウジョウ</t>
    </rPh>
    <rPh sb="11" eb="13">
      <t>ホイク</t>
    </rPh>
    <rPh sb="14" eb="15">
      <t>フク</t>
    </rPh>
    <phoneticPr fontId="1"/>
  </si>
  <si>
    <t>給与規定、就業規則等、住宅手当等の規定が確認できる書類</t>
    <phoneticPr fontId="1"/>
  </si>
  <si>
    <t>藤沢市幼稚園等住宅手当補助金実績明細書（第11号様式）</t>
    <rPh sb="7" eb="9">
      <t>ジュウタク</t>
    </rPh>
    <phoneticPr fontId="1"/>
  </si>
  <si>
    <t>１　預かり保育の実施状況</t>
    <phoneticPr fontId="1"/>
  </si>
  <si>
    <t>決　　算　　額</t>
    <rPh sb="0" eb="1">
      <t>ケツ</t>
    </rPh>
    <rPh sb="3" eb="4">
      <t>サン</t>
    </rPh>
    <rPh sb="6" eb="7">
      <t>ガク</t>
    </rPh>
    <phoneticPr fontId="18"/>
  </si>
  <si>
    <t>　標記補助金について、藤沢市幼稚園等住宅手当補助金交付要綱第１４条第１項の規定に基</t>
    <rPh sb="1" eb="3">
      <t>ヒョウキ</t>
    </rPh>
    <rPh sb="33" eb="34">
      <t>ダイ</t>
    </rPh>
    <rPh sb="35" eb="36">
      <t>コウ</t>
    </rPh>
    <phoneticPr fontId="1"/>
  </si>
  <si>
    <t>づき、次のとおり請求します。</t>
    <rPh sb="3" eb="4">
      <t>ツギ</t>
    </rPh>
    <rPh sb="8" eb="10">
      <t>セイキュウ</t>
    </rPh>
    <phoneticPr fontId="1"/>
  </si>
  <si>
    <r>
      <t>【発行責任者及び担当者】</t>
    </r>
    <r>
      <rPr>
        <sz val="12"/>
        <color theme="1"/>
        <rFont val="ＭＳ 明朝"/>
        <family val="1"/>
        <charset val="128"/>
      </rPr>
      <t>※押印を省略する場合は、必ず記載してください。</t>
    </r>
    <rPh sb="1" eb="3">
      <t>ハッコウ</t>
    </rPh>
    <rPh sb="3" eb="6">
      <t>セキニンシャ</t>
    </rPh>
    <rPh sb="6" eb="7">
      <t>オヨ</t>
    </rPh>
    <rPh sb="8" eb="11">
      <t>タントウシャ</t>
    </rPh>
    <rPh sb="13" eb="15">
      <t>オウイン</t>
    </rPh>
    <rPh sb="16" eb="18">
      <t>ショウリャク</t>
    </rPh>
    <rPh sb="20" eb="22">
      <t>バアイ</t>
    </rPh>
    <rPh sb="24" eb="25">
      <t>カナラ</t>
    </rPh>
    <rPh sb="26" eb="28">
      <t>キサイ</t>
    </rPh>
    <phoneticPr fontId="1"/>
  </si>
  <si>
    <t>実　施　期　間</t>
    <rPh sb="0" eb="1">
      <t>ジツ</t>
    </rPh>
    <rPh sb="2" eb="3">
      <t>シ</t>
    </rPh>
    <rPh sb="4" eb="5">
      <t>キ</t>
    </rPh>
    <rPh sb="6" eb="7">
      <t>アイダ</t>
    </rPh>
    <phoneticPr fontId="1"/>
  </si>
  <si>
    <t>当該年度中に①に記載する預かり保育の実施状況を変更する予定がある</t>
    <rPh sb="0" eb="2">
      <t>トウガイ</t>
    </rPh>
    <rPh sb="2" eb="4">
      <t>ネンド</t>
    </rPh>
    <rPh sb="4" eb="5">
      <t>チュウ</t>
    </rPh>
    <rPh sb="8" eb="10">
      <t>キサイ</t>
    </rPh>
    <rPh sb="12" eb="13">
      <t>アズ</t>
    </rPh>
    <rPh sb="15" eb="17">
      <t>ホイク</t>
    </rPh>
    <rPh sb="18" eb="20">
      <t>ジッシ</t>
    </rPh>
    <rPh sb="20" eb="22">
      <t>ジョウキョウ</t>
    </rPh>
    <rPh sb="23" eb="25">
      <t>ヘンコウ</t>
    </rPh>
    <rPh sb="27" eb="29">
      <t>ヨテイ</t>
    </rPh>
    <phoneticPr fontId="1"/>
  </si>
  <si>
    <t>当該年度中に①に記載する預かり保育の実施状況を変更した</t>
    <rPh sb="0" eb="2">
      <t>トウガイ</t>
    </rPh>
    <rPh sb="2" eb="4">
      <t>ネンド</t>
    </rPh>
    <rPh sb="4" eb="5">
      <t>チュウ</t>
    </rPh>
    <rPh sb="8" eb="10">
      <t>キサイ</t>
    </rPh>
    <rPh sb="12" eb="13">
      <t>アズ</t>
    </rPh>
    <rPh sb="15" eb="17">
      <t>ホイク</t>
    </rPh>
    <rPh sb="18" eb="20">
      <t>ジッシ</t>
    </rPh>
    <rPh sb="20" eb="22">
      <t>ジョウキョウ</t>
    </rPh>
    <rPh sb="23" eb="25">
      <t>ヘンコウ</t>
    </rPh>
    <phoneticPr fontId="1"/>
  </si>
  <si>
    <t>～</t>
    <phoneticPr fontId="1"/>
  </si>
  <si>
    <t>～</t>
    <phoneticPr fontId="1"/>
  </si>
  <si>
    <t>～</t>
    <phoneticPr fontId="1"/>
  </si>
  <si>
    <t>藤沢市幼稚園等住宅手当補助事業事前着手届</t>
    <rPh sb="0" eb="3">
      <t>フジサワシ</t>
    </rPh>
    <rPh sb="3" eb="6">
      <t>ヨウチエン</t>
    </rPh>
    <rPh sb="6" eb="7">
      <t>トウ</t>
    </rPh>
    <rPh sb="9" eb="11">
      <t>テアテ</t>
    </rPh>
    <rPh sb="11" eb="13">
      <t>ホジョ</t>
    </rPh>
    <rPh sb="13" eb="15">
      <t>ジギョウ</t>
    </rPh>
    <rPh sb="15" eb="17">
      <t>ジゼン</t>
    </rPh>
    <rPh sb="17" eb="19">
      <t>チャクシュ</t>
    </rPh>
    <rPh sb="19" eb="20">
      <t>トドケ</t>
    </rPh>
    <phoneticPr fontId="1"/>
  </si>
  <si>
    <t>　当補助金交付要綱第12条第１項の規定に基づき、次のとおり申請します。</t>
    <rPh sb="9" eb="10">
      <t>ダイ</t>
    </rPh>
    <rPh sb="12" eb="13">
      <t>ジョウ</t>
    </rPh>
    <rPh sb="13" eb="14">
      <t>ダイ</t>
    </rPh>
    <rPh sb="15" eb="16">
      <t>コウ</t>
    </rPh>
    <rPh sb="17" eb="19">
      <t>キテイ</t>
    </rPh>
    <phoneticPr fontId="1"/>
  </si>
  <si>
    <t>　とおり届け出ます。</t>
    <rPh sb="4" eb="5">
      <t>トド</t>
    </rPh>
    <rPh sb="6" eb="7">
      <t>デ</t>
    </rPh>
    <phoneticPr fontId="1"/>
  </si>
  <si>
    <t>　おり実施したので、藤沢市幼稚園等住宅手当補助金交付要綱第13条の規定に基づき、次の</t>
    <phoneticPr fontId="1"/>
  </si>
  <si>
    <t>　　標記補助金の交付を受けたく、藤沢市幼稚園等住宅手当補助金交付要綱第10条の規定に</t>
    <rPh sb="2" eb="4">
      <t>ヒョウキ</t>
    </rPh>
    <rPh sb="4" eb="7">
      <t>ホジョキン</t>
    </rPh>
    <rPh sb="8" eb="10">
      <t>コウフ</t>
    </rPh>
    <rPh sb="11" eb="12">
      <t>ウ</t>
    </rPh>
    <phoneticPr fontId="1"/>
  </si>
  <si>
    <t>　基づき、次のとおり申請します。</t>
    <rPh sb="1" eb="2">
      <t>モト</t>
    </rPh>
    <rPh sb="5" eb="6">
      <t>ツギ</t>
    </rPh>
    <phoneticPr fontId="1"/>
  </si>
  <si>
    <t>～</t>
    <phoneticPr fontId="1"/>
  </si>
  <si>
    <t>藤沢市幼稚園等住宅手当補助金収支決算書（第12号様式）</t>
    <rPh sb="7" eb="9">
      <t>ジュウタク</t>
    </rPh>
    <rPh sb="16" eb="18">
      <t>ケッサン</t>
    </rPh>
    <phoneticPr fontId="1"/>
  </si>
  <si>
    <t>藤沢市幼稚園等住宅手当補助金実績明細書</t>
    <rPh sb="0" eb="3">
      <t>フジサワシ</t>
    </rPh>
    <rPh sb="3" eb="6">
      <t>ヨウチエン</t>
    </rPh>
    <rPh sb="6" eb="7">
      <t>トウ</t>
    </rPh>
    <rPh sb="7" eb="9">
      <t>ジュウタク</t>
    </rPh>
    <rPh sb="9" eb="11">
      <t>テアテ</t>
    </rPh>
    <rPh sb="11" eb="14">
      <t>ホジョキン</t>
    </rPh>
    <rPh sb="14" eb="16">
      <t>ジッセキ</t>
    </rPh>
    <rPh sb="16" eb="19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</si>
</sst>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##,###&quot;円&quot;"/>
    <numFmt numFmtId="177" formatCode="#&quot;か月&quot;"/>
    <numFmt numFmtId="178" formatCode="#&quot;人&quot;"/>
    <numFmt numFmtId="179" formatCode="h:mm;@"/>
    <numFmt numFmtId="180" formatCode="#,##0_ "/>
    <numFmt numFmtId="181" formatCode="#,###&quot; 日&quot;"/>
    <numFmt numFmtId="182" formatCode="yyyy/m"/>
    <numFmt numFmtId="183" formatCode="###,###&quot; 円&quot;"/>
    <numFmt numFmtId="184" formatCode="#?/?"/>
    <numFmt numFmtId="185" formatCode="[DBNum3]yyyy&quot;年&quot;m&quot;月&quot;"/>
    <numFmt numFmtId="186" formatCode="[DBNum3]#,###&quot; 日&quot;"/>
    <numFmt numFmtId="187" formatCode="[DBNum3]#,###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0" tint="-0.3499862666707357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Ｐ明朝"/>
      <family val="1"/>
      <charset val="128"/>
    </font>
    <font>
      <b/>
      <sz val="16"/>
      <name val="ＭＳ ゴシック"/>
      <family val="3"/>
      <charset val="128"/>
    </font>
    <font>
      <b/>
      <sz val="15"/>
      <color theme="1"/>
      <name val="ＭＳ Ｐゴシック"/>
      <family val="3"/>
      <charset val="128"/>
    </font>
    <font>
      <sz val="13"/>
      <color theme="1"/>
      <name val="ＭＳ ゴシック"/>
      <family val="3"/>
      <charset val="128"/>
    </font>
    <font>
      <sz val="14"/>
      <color theme="0"/>
      <name val="Century"/>
      <family val="1"/>
    </font>
    <font>
      <sz val="12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sz val="24"/>
      <color theme="1"/>
      <name val="Century"/>
      <family val="1"/>
    </font>
    <font>
      <sz val="22"/>
      <color theme="1"/>
      <name val="Century"/>
      <family val="1"/>
    </font>
    <font>
      <sz val="16"/>
      <color theme="1"/>
      <name val="Century"/>
      <family val="1"/>
    </font>
    <font>
      <sz val="11"/>
      <color theme="0" tint="-0.3499862666707357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7" fillId="0" borderId="0"/>
  </cellStyleXfs>
  <cellXfs count="5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56" fontId="0" fillId="0" borderId="1" xfId="0" quotePrefix="1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8" fillId="0" borderId="0" xfId="0" applyFont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21" xfId="0" applyFont="1" applyBorder="1" applyAlignment="1"/>
    <xf numFmtId="0" fontId="8" fillId="0" borderId="22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0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4" xfId="0" quotePrefix="1" applyFont="1" applyBorder="1">
      <alignment vertical="center"/>
    </xf>
    <xf numFmtId="0" fontId="8" fillId="0" borderId="5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4" xfId="0" applyFont="1" applyBorder="1" applyAlignment="1">
      <alignment horizontal="distributed" vertical="center"/>
    </xf>
    <xf numFmtId="0" fontId="8" fillId="0" borderId="34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38" xfId="0" applyFont="1" applyBorder="1">
      <alignment vertical="center"/>
    </xf>
    <xf numFmtId="0" fontId="14" fillId="0" borderId="0" xfId="0" applyFont="1">
      <alignment vertical="center"/>
    </xf>
    <xf numFmtId="20" fontId="14" fillId="0" borderId="0" xfId="0" applyNumberFormat="1" applyFont="1">
      <alignment vertic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Protection="1">
      <alignment vertical="center"/>
      <protection locked="0"/>
    </xf>
    <xf numFmtId="0" fontId="19" fillId="0" borderId="0" xfId="2" applyFont="1" applyAlignment="1">
      <alignment vertical="center"/>
    </xf>
    <xf numFmtId="0" fontId="2" fillId="0" borderId="0" xfId="0" applyFont="1" applyBorder="1" applyProtection="1">
      <alignment vertical="center"/>
    </xf>
    <xf numFmtId="0" fontId="20" fillId="0" borderId="0" xfId="2" applyFont="1" applyFill="1" applyAlignment="1">
      <alignment vertical="center"/>
    </xf>
    <xf numFmtId="0" fontId="2" fillId="0" borderId="1" xfId="0" applyFont="1" applyBorder="1" applyAlignment="1" applyProtection="1">
      <alignment horizontal="left" vertical="center" indent="1"/>
    </xf>
    <xf numFmtId="0" fontId="10" fillId="0" borderId="0" xfId="0" applyFont="1" applyFill="1" applyBorder="1" applyAlignment="1">
      <alignment horizontal="right" vertical="center"/>
    </xf>
    <xf numFmtId="0" fontId="8" fillId="0" borderId="0" xfId="0" applyFont="1" applyFill="1" applyBorder="1">
      <alignment vertical="center"/>
    </xf>
    <xf numFmtId="0" fontId="8" fillId="0" borderId="0" xfId="0" applyFont="1" applyBorder="1" applyAlignment="1">
      <alignment horizontal="left" indent="1"/>
    </xf>
    <xf numFmtId="0" fontId="8" fillId="0" borderId="35" xfId="0" applyFont="1" applyBorder="1">
      <alignment vertical="center"/>
    </xf>
    <xf numFmtId="0" fontId="15" fillId="0" borderId="23" xfId="0" applyFont="1" applyFill="1" applyBorder="1" applyAlignment="1" applyProtection="1">
      <protection locked="0"/>
    </xf>
    <xf numFmtId="0" fontId="8" fillId="0" borderId="0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/>
    <xf numFmtId="0" fontId="10" fillId="0" borderId="21" xfId="0" applyFont="1" applyBorder="1" applyAlignment="1">
      <alignment horizontal="right" shrinkToFit="1"/>
    </xf>
    <xf numFmtId="0" fontId="8" fillId="0" borderId="0" xfId="0" applyFont="1" applyBorder="1">
      <alignment vertical="center"/>
    </xf>
    <xf numFmtId="0" fontId="2" fillId="0" borderId="19" xfId="0" applyFont="1" applyBorder="1" applyAlignment="1">
      <alignment horizontal="right"/>
    </xf>
    <xf numFmtId="0" fontId="8" fillId="0" borderId="56" xfId="0" applyFont="1" applyBorder="1">
      <alignment vertical="center"/>
    </xf>
    <xf numFmtId="0" fontId="2" fillId="0" borderId="55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19" fillId="0" borderId="0" xfId="0" applyFont="1">
      <alignment vertical="center"/>
    </xf>
    <xf numFmtId="180" fontId="21" fillId="0" borderId="64" xfId="0" applyNumberFormat="1" applyFont="1" applyBorder="1" applyAlignment="1">
      <alignment horizontal="right" vertical="center"/>
    </xf>
    <xf numFmtId="0" fontId="25" fillId="0" borderId="65" xfId="0" applyFont="1" applyBorder="1" applyAlignment="1">
      <alignment horizontal="right" vertical="center"/>
    </xf>
    <xf numFmtId="0" fontId="8" fillId="0" borderId="45" xfId="0" applyFont="1" applyBorder="1" applyAlignment="1">
      <alignment horizontal="center" vertical="center"/>
    </xf>
    <xf numFmtId="0" fontId="8" fillId="0" borderId="19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quotePrefix="1" applyFont="1" applyBorder="1">
      <alignment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0" xfId="0" applyFont="1" applyBorder="1">
      <alignment vertical="center"/>
    </xf>
    <xf numFmtId="0" fontId="8" fillId="0" borderId="14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12" fillId="0" borderId="70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55" fontId="8" fillId="0" borderId="0" xfId="0" applyNumberFormat="1" applyFont="1">
      <alignment vertical="center"/>
    </xf>
    <xf numFmtId="0" fontId="8" fillId="0" borderId="0" xfId="0" applyFont="1" applyProtection="1">
      <alignment vertical="center"/>
    </xf>
    <xf numFmtId="0" fontId="8" fillId="0" borderId="18" xfId="0" applyFont="1" applyBorder="1" applyProtection="1">
      <alignment vertical="center"/>
    </xf>
    <xf numFmtId="0" fontId="8" fillId="0" borderId="19" xfId="0" applyFont="1" applyBorder="1" applyProtection="1">
      <alignment vertical="center"/>
    </xf>
    <xf numFmtId="0" fontId="8" fillId="0" borderId="20" xfId="0" applyFont="1" applyBorder="1" applyProtection="1">
      <alignment vertical="center"/>
    </xf>
    <xf numFmtId="0" fontId="8" fillId="0" borderId="14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0" xfId="0" applyFont="1" applyBorder="1" applyAlignment="1" applyProtection="1"/>
    <xf numFmtId="0" fontId="8" fillId="0" borderId="22" xfId="0" applyFont="1" applyBorder="1" applyProtection="1">
      <alignment vertical="center"/>
    </xf>
    <xf numFmtId="0" fontId="8" fillId="0" borderId="24" xfId="0" applyFont="1" applyBorder="1" applyProtection="1">
      <alignment vertical="center"/>
    </xf>
    <xf numFmtId="0" fontId="8" fillId="0" borderId="7" xfId="0" applyFont="1" applyBorder="1" applyProtection="1">
      <alignment vertical="center"/>
    </xf>
    <xf numFmtId="0" fontId="8" fillId="0" borderId="30" xfId="0" applyFont="1" applyBorder="1" applyProtection="1">
      <alignment vertical="center"/>
    </xf>
    <xf numFmtId="0" fontId="8" fillId="0" borderId="9" xfId="0" applyFont="1" applyBorder="1" applyProtection="1">
      <alignment vertical="center"/>
    </xf>
    <xf numFmtId="0" fontId="8" fillId="0" borderId="17" xfId="0" applyFont="1" applyBorder="1" applyProtection="1">
      <alignment vertical="center"/>
    </xf>
    <xf numFmtId="0" fontId="8" fillId="0" borderId="15" xfId="0" quotePrefix="1" applyFont="1" applyBorder="1" applyProtection="1">
      <alignment vertical="center"/>
    </xf>
    <xf numFmtId="0" fontId="8" fillId="0" borderId="15" xfId="0" applyFont="1" applyBorder="1" applyAlignment="1" applyProtection="1">
      <alignment horizontal="distributed" vertical="center"/>
    </xf>
    <xf numFmtId="0" fontId="8" fillId="0" borderId="32" xfId="0" applyFont="1" applyBorder="1" applyProtection="1">
      <alignment vertical="center"/>
    </xf>
    <xf numFmtId="0" fontId="8" fillId="0" borderId="4" xfId="0" quotePrefix="1" applyFont="1" applyBorder="1" applyProtection="1">
      <alignment vertical="center"/>
    </xf>
    <xf numFmtId="0" fontId="8" fillId="0" borderId="4" xfId="0" applyFont="1" applyBorder="1" applyAlignment="1" applyProtection="1">
      <alignment horizontal="distributed" vertical="center" wrapText="1"/>
    </xf>
    <xf numFmtId="0" fontId="8" fillId="0" borderId="5" xfId="0" applyFont="1" applyBorder="1" applyProtection="1">
      <alignment vertical="center"/>
    </xf>
    <xf numFmtId="0" fontId="8" fillId="0" borderId="4" xfId="0" applyFont="1" applyBorder="1" applyAlignment="1" applyProtection="1">
      <alignment horizontal="distributed" vertical="center"/>
    </xf>
    <xf numFmtId="0" fontId="8" fillId="0" borderId="31" xfId="0" applyFont="1" applyBorder="1" applyProtection="1">
      <alignment vertical="center"/>
    </xf>
    <xf numFmtId="0" fontId="8" fillId="0" borderId="34" xfId="0" applyFont="1" applyBorder="1" applyProtection="1">
      <alignment vertical="center"/>
    </xf>
    <xf numFmtId="0" fontId="8" fillId="0" borderId="36" xfId="0" applyFont="1" applyBorder="1" applyProtection="1">
      <alignment vertical="center"/>
    </xf>
    <xf numFmtId="0" fontId="8" fillId="0" borderId="38" xfId="0" applyFont="1" applyBorder="1" applyProtection="1">
      <alignment vertical="center"/>
    </xf>
    <xf numFmtId="0" fontId="2" fillId="0" borderId="57" xfId="0" applyFont="1" applyBorder="1" applyAlignment="1" applyProtection="1">
      <alignment horizontal="center" vertical="center"/>
    </xf>
    <xf numFmtId="0" fontId="20" fillId="0" borderId="0" xfId="0" applyFont="1" applyProtection="1">
      <alignment vertical="center"/>
    </xf>
    <xf numFmtId="0" fontId="2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shrinkToFit="1"/>
    </xf>
    <xf numFmtId="17" fontId="2" fillId="0" borderId="4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Border="1" applyAlignment="1">
      <alignment horizontal="distributed" vertical="center" indent="1"/>
    </xf>
    <xf numFmtId="0" fontId="8" fillId="0" borderId="22" xfId="0" applyFont="1" applyBorder="1" applyAlignment="1">
      <alignment horizontal="distributed" vertical="center" indent="1"/>
    </xf>
    <xf numFmtId="0" fontId="8" fillId="0" borderId="55" xfId="0" applyFont="1" applyBorder="1" applyProtection="1">
      <alignment vertical="center"/>
    </xf>
    <xf numFmtId="0" fontId="8" fillId="0" borderId="15" xfId="0" applyFont="1" applyBorder="1" applyAlignment="1" applyProtection="1">
      <alignment horizontal="distributed" vertical="center" wrapText="1"/>
    </xf>
    <xf numFmtId="0" fontId="8" fillId="0" borderId="26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shrinkToFit="1"/>
      <protection locked="0"/>
    </xf>
    <xf numFmtId="0" fontId="14" fillId="0" borderId="0" xfId="0" applyFont="1" applyFill="1">
      <alignment vertical="center"/>
    </xf>
    <xf numFmtId="0" fontId="30" fillId="0" borderId="44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8" fillId="0" borderId="22" xfId="0" applyFont="1" applyBorder="1" applyProtection="1">
      <alignment vertical="center"/>
      <protection locked="0"/>
    </xf>
    <xf numFmtId="0" fontId="8" fillId="0" borderId="15" xfId="0" applyFont="1" applyBorder="1" applyAlignment="1" applyProtection="1">
      <alignment horizontal="distributed" vertical="center"/>
    </xf>
    <xf numFmtId="0" fontId="10" fillId="0" borderId="0" xfId="0" applyFont="1" applyBorder="1" applyAlignment="1" applyProtection="1">
      <alignment horizontal="right" shrinkToFit="1"/>
      <protection locked="0"/>
    </xf>
    <xf numFmtId="0" fontId="8" fillId="0" borderId="0" xfId="0" applyFont="1" applyBorder="1" applyAlignment="1" applyProtection="1"/>
    <xf numFmtId="0" fontId="2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8" fillId="0" borderId="15" xfId="0" quotePrefix="1" applyFont="1" applyBorder="1" applyProtection="1">
      <alignment vertical="center"/>
    </xf>
    <xf numFmtId="14" fontId="2" fillId="0" borderId="0" xfId="0" applyNumberFormat="1" applyFont="1" applyAlignment="1" applyProtection="1">
      <alignment horizontal="center" vertical="center"/>
    </xf>
    <xf numFmtId="182" fontId="2" fillId="0" borderId="0" xfId="0" applyNumberFormat="1" applyFont="1" applyAlignment="1" applyProtection="1">
      <alignment horizontal="center" vertical="center"/>
    </xf>
    <xf numFmtId="177" fontId="2" fillId="0" borderId="0" xfId="0" applyNumberFormat="1" applyFont="1" applyAlignment="1" applyProtection="1">
      <alignment horizontal="center" vertical="center"/>
    </xf>
    <xf numFmtId="177" fontId="2" fillId="0" borderId="0" xfId="0" applyNumberFormat="1" applyFont="1" applyProtection="1">
      <alignment vertical="center"/>
    </xf>
    <xf numFmtId="177" fontId="31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20" fontId="14" fillId="0" borderId="0" xfId="0" applyNumberFormat="1" applyFont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</xf>
    <xf numFmtId="5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center" vertical="center"/>
    </xf>
    <xf numFmtId="177" fontId="31" fillId="3" borderId="0" xfId="0" applyNumberFormat="1" applyFont="1" applyFill="1" applyAlignment="1" applyProtection="1">
      <alignment horizontal="center" vertical="center"/>
    </xf>
    <xf numFmtId="0" fontId="8" fillId="0" borderId="0" xfId="0" applyFont="1" applyBorder="1" applyAlignment="1" applyProtection="1"/>
    <xf numFmtId="0" fontId="20" fillId="0" borderId="0" xfId="0" applyFont="1" applyFill="1" applyAlignment="1" applyProtection="1"/>
    <xf numFmtId="0" fontId="9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shrinkToFit="1"/>
      <protection locked="0"/>
    </xf>
    <xf numFmtId="0" fontId="8" fillId="0" borderId="0" xfId="0" applyFont="1" applyBorder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horizontal="distributed"/>
    </xf>
    <xf numFmtId="0" fontId="8" fillId="0" borderId="21" xfId="0" applyFont="1" applyBorder="1" applyAlignment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protection locked="0"/>
    </xf>
    <xf numFmtId="0" fontId="8" fillId="0" borderId="0" xfId="0" applyFont="1" applyFill="1" applyBorder="1" applyAlignment="1" applyProtection="1">
      <alignment horizontal="distributed" wrapText="1" shrinkToFit="1"/>
    </xf>
    <xf numFmtId="0" fontId="8" fillId="0" borderId="23" xfId="0" applyFont="1" applyBorder="1" applyProtection="1">
      <alignment vertical="center"/>
      <protection locked="0"/>
    </xf>
    <xf numFmtId="0" fontId="8" fillId="0" borderId="19" xfId="0" quotePrefix="1" applyFont="1" applyBorder="1" applyAlignment="1" applyProtection="1">
      <alignment vertical="center"/>
    </xf>
    <xf numFmtId="0" fontId="8" fillId="0" borderId="1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horizontal="distributed" vertical="center"/>
    </xf>
    <xf numFmtId="0" fontId="8" fillId="0" borderId="10" xfId="0" applyFont="1" applyBorder="1" applyAlignment="1" applyProtection="1">
      <alignment horizontal="distributed" vertical="center"/>
    </xf>
    <xf numFmtId="0" fontId="8" fillId="0" borderId="81" xfId="0" applyFont="1" applyBorder="1" applyAlignment="1" applyProtection="1">
      <alignment horizontal="distributed" vertical="center" indent="1"/>
    </xf>
    <xf numFmtId="0" fontId="8" fillId="0" borderId="82" xfId="0" applyFont="1" applyBorder="1" applyAlignment="1" applyProtection="1">
      <alignment horizontal="distributed" vertical="center" indent="1"/>
    </xf>
    <xf numFmtId="0" fontId="8" fillId="0" borderId="83" xfId="0" applyFont="1" applyBorder="1" applyAlignment="1" applyProtection="1">
      <alignment horizontal="distributed" vertical="center" indent="1"/>
    </xf>
    <xf numFmtId="0" fontId="8" fillId="0" borderId="84" xfId="0" applyFont="1" applyBorder="1" applyAlignment="1" applyProtection="1">
      <alignment horizontal="left" vertical="center" indent="1"/>
      <protection locked="0"/>
    </xf>
    <xf numFmtId="0" fontId="8" fillId="0" borderId="82" xfId="0" applyFont="1" applyBorder="1" applyAlignment="1" applyProtection="1">
      <alignment horizontal="left" vertical="center" indent="1"/>
      <protection locked="0"/>
    </xf>
    <xf numFmtId="0" fontId="8" fillId="0" borderId="85" xfId="0" applyFont="1" applyBorder="1" applyAlignment="1" applyProtection="1">
      <alignment horizontal="left" vertical="center" indent="1"/>
      <protection locked="0"/>
    </xf>
    <xf numFmtId="0" fontId="8" fillId="0" borderId="39" xfId="0" applyFont="1" applyBorder="1" applyAlignment="1" applyProtection="1">
      <alignment horizontal="distributed" vertical="center" indent="1"/>
    </xf>
    <xf numFmtId="0" fontId="8" fillId="0" borderId="40" xfId="0" applyFont="1" applyBorder="1" applyAlignment="1" applyProtection="1">
      <alignment horizontal="distributed" vertical="center" indent="1"/>
    </xf>
    <xf numFmtId="0" fontId="8" fillId="0" borderId="44" xfId="0" applyFont="1" applyBorder="1" applyAlignment="1" applyProtection="1">
      <alignment horizontal="distributed" vertical="center" indent="1"/>
    </xf>
    <xf numFmtId="0" fontId="8" fillId="0" borderId="43" xfId="0" applyFont="1" applyBorder="1" applyAlignment="1" applyProtection="1">
      <alignment horizontal="left" vertical="center" indent="1"/>
      <protection locked="0"/>
    </xf>
    <xf numFmtId="0" fontId="8" fillId="0" borderId="40" xfId="0" applyFont="1" applyBorder="1" applyAlignment="1" applyProtection="1">
      <alignment horizontal="left" vertical="center" indent="1"/>
      <protection locked="0"/>
    </xf>
    <xf numFmtId="0" fontId="8" fillId="0" borderId="53" xfId="0" applyFont="1" applyBorder="1" applyAlignment="1" applyProtection="1">
      <alignment horizontal="left" vertical="center" indent="1"/>
      <protection locked="0"/>
    </xf>
    <xf numFmtId="0" fontId="8" fillId="0" borderId="15" xfId="0" quotePrefix="1" applyFont="1" applyBorder="1" applyProtection="1">
      <alignment vertical="center"/>
    </xf>
    <xf numFmtId="0" fontId="8" fillId="0" borderId="0" xfId="0" quotePrefix="1" applyFont="1" applyBorder="1" applyProtection="1">
      <alignment vertical="center"/>
    </xf>
    <xf numFmtId="0" fontId="8" fillId="0" borderId="35" xfId="0" quotePrefix="1" applyFont="1" applyBorder="1" applyProtection="1">
      <alignment vertical="center"/>
    </xf>
    <xf numFmtId="0" fontId="8" fillId="0" borderId="15" xfId="0" applyFont="1" applyBorder="1" applyAlignment="1" applyProtection="1">
      <alignment horizontal="distributed" vertical="center"/>
    </xf>
    <xf numFmtId="0" fontId="8" fillId="0" borderId="35" xfId="0" applyFont="1" applyBorder="1" applyAlignment="1" applyProtection="1">
      <alignment horizontal="distributed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vertical="center" shrinkToFit="1"/>
    </xf>
    <xf numFmtId="0" fontId="8" fillId="0" borderId="31" xfId="0" applyFont="1" applyBorder="1" applyAlignment="1" applyProtection="1">
      <alignment vertical="center" shrinkToFit="1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 shrinkToFit="1"/>
    </xf>
    <xf numFmtId="0" fontId="8" fillId="0" borderId="22" xfId="0" applyFont="1" applyBorder="1" applyAlignment="1" applyProtection="1">
      <alignment vertical="center" shrinkToFit="1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vertical="center" shrinkToFit="1"/>
    </xf>
    <xf numFmtId="0" fontId="8" fillId="0" borderId="38" xfId="0" applyFont="1" applyBorder="1" applyAlignment="1" applyProtection="1">
      <alignment vertical="center" shrinkToFit="1"/>
    </xf>
    <xf numFmtId="0" fontId="19" fillId="0" borderId="0" xfId="0" applyFont="1" applyBorder="1" applyAlignment="1" applyProtection="1">
      <alignment vertical="center" shrinkToFit="1"/>
    </xf>
    <xf numFmtId="0" fontId="19" fillId="0" borderId="22" xfId="0" applyFont="1" applyBorder="1" applyAlignment="1" applyProtection="1">
      <alignment vertical="center" shrinkToFit="1"/>
    </xf>
    <xf numFmtId="0" fontId="19" fillId="0" borderId="15" xfId="0" applyFont="1" applyBorder="1" applyAlignment="1" applyProtection="1">
      <alignment horizontal="distributed" vertical="center" wrapText="1"/>
    </xf>
    <xf numFmtId="0" fontId="19" fillId="0" borderId="0" xfId="0" applyFont="1" applyBorder="1" applyAlignment="1" applyProtection="1">
      <alignment horizontal="distributed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31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22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180" fontId="13" fillId="0" borderId="3" xfId="0" applyNumberFormat="1" applyFont="1" applyBorder="1" applyAlignment="1" applyProtection="1">
      <alignment horizontal="right" vertical="center"/>
    </xf>
    <xf numFmtId="180" fontId="13" fillId="0" borderId="4" xfId="0" applyNumberFormat="1" applyFont="1" applyBorder="1" applyAlignment="1" applyProtection="1">
      <alignment horizontal="right" vertical="center"/>
    </xf>
    <xf numFmtId="0" fontId="8" fillId="0" borderId="4" xfId="0" applyFont="1" applyBorder="1" applyProtection="1">
      <alignment vertical="center"/>
    </xf>
    <xf numFmtId="0" fontId="8" fillId="0" borderId="33" xfId="0" applyFont="1" applyBorder="1" applyProtection="1">
      <alignment vertical="center"/>
    </xf>
    <xf numFmtId="184" fontId="11" fillId="0" borderId="3" xfId="0" quotePrefix="1" applyNumberFormat="1" applyFont="1" applyBorder="1" applyAlignment="1" applyProtection="1">
      <alignment horizontal="center" vertical="center" wrapText="1"/>
    </xf>
    <xf numFmtId="184" fontId="11" fillId="0" borderId="4" xfId="0" quotePrefix="1" applyNumberFormat="1" applyFont="1" applyBorder="1" applyAlignment="1" applyProtection="1">
      <alignment horizontal="center" vertical="center" wrapText="1"/>
    </xf>
    <xf numFmtId="184" fontId="11" fillId="0" borderId="33" xfId="0" quotePrefix="1" applyNumberFormat="1" applyFont="1" applyBorder="1" applyAlignment="1" applyProtection="1">
      <alignment horizontal="center" vertical="center" wrapText="1"/>
    </xf>
    <xf numFmtId="185" fontId="7" fillId="0" borderId="3" xfId="0" applyNumberFormat="1" applyFont="1" applyBorder="1" applyAlignment="1" applyProtection="1">
      <alignment horizontal="right" vertical="center" indent="1"/>
    </xf>
    <xf numFmtId="185" fontId="7" fillId="0" borderId="4" xfId="0" applyNumberFormat="1" applyFont="1" applyBorder="1" applyAlignment="1" applyProtection="1">
      <alignment horizontal="right" vertical="center" indent="1"/>
    </xf>
    <xf numFmtId="0" fontId="7" fillId="0" borderId="4" xfId="0" applyFont="1" applyBorder="1" applyAlignment="1" applyProtection="1">
      <alignment horizontal="center" vertical="center"/>
    </xf>
    <xf numFmtId="185" fontId="7" fillId="0" borderId="4" xfId="0" applyNumberFormat="1" applyFont="1" applyBorder="1" applyAlignment="1" applyProtection="1">
      <alignment horizontal="left" vertical="center" indent="1"/>
    </xf>
    <xf numFmtId="185" fontId="7" fillId="0" borderId="33" xfId="0" applyNumberFormat="1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/>
    </xf>
    <xf numFmtId="0" fontId="2" fillId="0" borderId="52" xfId="0" applyFont="1" applyBorder="1" applyAlignment="1" applyProtection="1">
      <alignment horizontal="center" vertical="center"/>
    </xf>
    <xf numFmtId="184" fontId="12" fillId="0" borderId="6" xfId="0" applyNumberFormat="1" applyFont="1" applyBorder="1" applyAlignment="1" applyProtection="1">
      <alignment horizontal="center" vertical="center"/>
    </xf>
    <xf numFmtId="184" fontId="12" fillId="0" borderId="15" xfId="0" applyNumberFormat="1" applyFont="1" applyBorder="1" applyAlignment="1" applyProtection="1">
      <alignment horizontal="center" vertical="center"/>
    </xf>
    <xf numFmtId="184" fontId="12" fillId="0" borderId="7" xfId="0" applyNumberFormat="1" applyFont="1" applyBorder="1" applyAlignment="1" applyProtection="1">
      <alignment horizontal="center" vertical="center"/>
    </xf>
    <xf numFmtId="184" fontId="12" fillId="0" borderId="16" xfId="0" applyNumberFormat="1" applyFont="1" applyBorder="1" applyAlignment="1" applyProtection="1">
      <alignment horizontal="center" vertical="center"/>
    </xf>
    <xf numFmtId="184" fontId="12" fillId="0" borderId="0" xfId="0" applyNumberFormat="1" applyFont="1" applyBorder="1" applyAlignment="1" applyProtection="1">
      <alignment horizontal="center" vertical="center"/>
    </xf>
    <xf numFmtId="184" fontId="12" fillId="0" borderId="17" xfId="0" applyNumberFormat="1" applyFont="1" applyBorder="1" applyAlignment="1" applyProtection="1">
      <alignment horizontal="center" vertical="center"/>
    </xf>
    <xf numFmtId="184" fontId="12" fillId="0" borderId="8" xfId="0" applyNumberFormat="1" applyFont="1" applyBorder="1" applyAlignment="1" applyProtection="1">
      <alignment horizontal="center" vertical="center"/>
    </xf>
    <xf numFmtId="184" fontId="12" fillId="0" borderId="10" xfId="0" applyNumberFormat="1" applyFont="1" applyBorder="1" applyAlignment="1" applyProtection="1">
      <alignment horizontal="center" vertical="center"/>
    </xf>
    <xf numFmtId="184" fontId="12" fillId="0" borderId="9" xfId="0" applyNumberFormat="1" applyFont="1" applyBorder="1" applyAlignment="1" applyProtection="1">
      <alignment horizontal="center" vertical="center"/>
    </xf>
    <xf numFmtId="176" fontId="8" fillId="0" borderId="8" xfId="0" applyNumberFormat="1" applyFont="1" applyBorder="1" applyAlignment="1" applyProtection="1">
      <alignment horizontal="right" vertical="center"/>
      <protection locked="0"/>
    </xf>
    <xf numFmtId="176" fontId="8" fillId="0" borderId="10" xfId="0" applyNumberFormat="1" applyFont="1" applyBorder="1" applyAlignment="1" applyProtection="1">
      <alignment horizontal="right" vertical="center"/>
      <protection locked="0"/>
    </xf>
    <xf numFmtId="176" fontId="8" fillId="0" borderId="10" xfId="0" applyNumberFormat="1" applyFont="1" applyBorder="1" applyAlignment="1" applyProtection="1">
      <alignment horizontal="left" vertical="center"/>
    </xf>
    <xf numFmtId="176" fontId="8" fillId="0" borderId="9" xfId="0" applyNumberFormat="1" applyFont="1" applyBorder="1" applyAlignment="1" applyProtection="1">
      <alignment horizontal="left" vertical="center"/>
    </xf>
    <xf numFmtId="181" fontId="8" fillId="0" borderId="6" xfId="0" applyNumberFormat="1" applyFont="1" applyBorder="1" applyAlignment="1" applyProtection="1">
      <alignment horizontal="right" vertical="center"/>
      <protection locked="0"/>
    </xf>
    <xf numFmtId="181" fontId="8" fillId="0" borderId="15" xfId="0" applyNumberFormat="1" applyFont="1" applyBorder="1" applyAlignment="1" applyProtection="1">
      <alignment horizontal="right" vertical="center"/>
      <protection locked="0"/>
    </xf>
    <xf numFmtId="181" fontId="8" fillId="0" borderId="16" xfId="0" applyNumberFormat="1" applyFont="1" applyBorder="1" applyAlignment="1" applyProtection="1">
      <alignment horizontal="right" vertical="center"/>
      <protection locked="0"/>
    </xf>
    <xf numFmtId="181" fontId="8" fillId="0" borderId="0" xfId="0" applyNumberFormat="1" applyFont="1" applyBorder="1" applyAlignment="1" applyProtection="1">
      <alignment horizontal="right" vertical="center"/>
      <protection locked="0"/>
    </xf>
    <xf numFmtId="181" fontId="8" fillId="0" borderId="15" xfId="0" applyNumberFormat="1" applyFont="1" applyBorder="1" applyAlignment="1" applyProtection="1">
      <alignment horizontal="left" vertical="center"/>
    </xf>
    <xf numFmtId="181" fontId="8" fillId="0" borderId="7" xfId="0" applyNumberFormat="1" applyFont="1" applyBorder="1" applyAlignment="1" applyProtection="1">
      <alignment horizontal="left" vertical="center"/>
    </xf>
    <xf numFmtId="181" fontId="8" fillId="0" borderId="0" xfId="0" applyNumberFormat="1" applyFont="1" applyBorder="1" applyAlignment="1" applyProtection="1">
      <alignment horizontal="left" vertical="center"/>
    </xf>
    <xf numFmtId="181" fontId="8" fillId="0" borderId="17" xfId="0" applyNumberFormat="1" applyFont="1" applyBorder="1" applyAlignment="1" applyProtection="1">
      <alignment horizontal="left" vertical="center"/>
    </xf>
    <xf numFmtId="181" fontId="8" fillId="0" borderId="8" xfId="0" applyNumberFormat="1" applyFont="1" applyBorder="1" applyAlignment="1" applyProtection="1">
      <alignment horizontal="right" vertical="center"/>
      <protection locked="0"/>
    </xf>
    <xf numFmtId="181" fontId="8" fillId="0" borderId="10" xfId="0" applyNumberFormat="1" applyFont="1" applyBorder="1" applyAlignment="1" applyProtection="1">
      <alignment horizontal="right" vertical="center"/>
      <protection locked="0"/>
    </xf>
    <xf numFmtId="181" fontId="8" fillId="0" borderId="10" xfId="0" applyNumberFormat="1" applyFont="1" applyBorder="1" applyAlignment="1" applyProtection="1">
      <alignment horizontal="left" vertical="center"/>
    </xf>
    <xf numFmtId="181" fontId="8" fillId="0" borderId="9" xfId="0" applyNumberFormat="1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182" fontId="7" fillId="0" borderId="0" xfId="0" applyNumberFormat="1" applyFont="1" applyBorder="1" applyAlignment="1" applyProtection="1">
      <alignment horizontal="center" vertical="center"/>
      <protection locked="0"/>
    </xf>
    <xf numFmtId="182" fontId="7" fillId="0" borderId="10" xfId="0" applyNumberFormat="1" applyFont="1" applyBorder="1" applyAlignment="1" applyProtection="1">
      <alignment horizontal="center" vertical="center"/>
      <protection locked="0"/>
    </xf>
    <xf numFmtId="17" fontId="7" fillId="0" borderId="0" xfId="0" applyNumberFormat="1" applyFont="1" applyBorder="1" applyAlignment="1" applyProtection="1">
      <alignment horizontal="center" vertical="center"/>
    </xf>
    <xf numFmtId="17" fontId="7" fillId="0" borderId="10" xfId="0" applyNumberFormat="1" applyFont="1" applyBorder="1" applyAlignment="1" applyProtection="1">
      <alignment horizontal="center" vertical="center"/>
    </xf>
    <xf numFmtId="182" fontId="7" fillId="0" borderId="17" xfId="0" applyNumberFormat="1" applyFont="1" applyBorder="1" applyAlignment="1" applyProtection="1">
      <alignment horizontal="center" vertical="center"/>
      <protection locked="0"/>
    </xf>
    <xf numFmtId="182" fontId="7" fillId="0" borderId="9" xfId="0" applyNumberFormat="1" applyFont="1" applyBorder="1" applyAlignment="1" applyProtection="1">
      <alignment horizontal="center" vertical="center"/>
      <protection locked="0"/>
    </xf>
    <xf numFmtId="176" fontId="8" fillId="0" borderId="6" xfId="0" applyNumberFormat="1" applyFont="1" applyBorder="1" applyAlignment="1" applyProtection="1">
      <alignment horizontal="right" vertical="center"/>
      <protection locked="0"/>
    </xf>
    <xf numFmtId="176" fontId="8" fillId="0" borderId="15" xfId="0" applyNumberFormat="1" applyFont="1" applyBorder="1" applyAlignment="1" applyProtection="1">
      <alignment horizontal="right" vertical="center"/>
      <protection locked="0"/>
    </xf>
    <xf numFmtId="176" fontId="8" fillId="0" borderId="16" xfId="0" applyNumberFormat="1" applyFont="1" applyBorder="1" applyAlignment="1" applyProtection="1">
      <alignment horizontal="right" vertical="center"/>
      <protection locked="0"/>
    </xf>
    <xf numFmtId="176" fontId="8" fillId="0" borderId="0" xfId="0" applyNumberFormat="1" applyFont="1" applyBorder="1" applyAlignment="1" applyProtection="1">
      <alignment horizontal="right" vertical="center"/>
      <protection locked="0"/>
    </xf>
    <xf numFmtId="179" fontId="12" fillId="0" borderId="98" xfId="0" applyNumberFormat="1" applyFont="1" applyBorder="1" applyAlignment="1" applyProtection="1">
      <alignment horizontal="center" vertical="center"/>
      <protection locked="0"/>
    </xf>
    <xf numFmtId="179" fontId="12" fillId="0" borderId="74" xfId="0" applyNumberFormat="1" applyFont="1" applyBorder="1" applyAlignment="1" applyProtection="1">
      <alignment horizontal="center" vertical="center"/>
      <protection locked="0"/>
    </xf>
    <xf numFmtId="179" fontId="12" fillId="0" borderId="97" xfId="0" applyNumberFormat="1" applyFont="1" applyBorder="1" applyAlignment="1" applyProtection="1">
      <alignment horizontal="center" vertical="center"/>
      <protection locked="0"/>
    </xf>
    <xf numFmtId="179" fontId="12" fillId="0" borderId="8" xfId="0" applyNumberFormat="1" applyFont="1" applyBorder="1" applyAlignment="1" applyProtection="1">
      <alignment horizontal="center" vertical="center"/>
      <protection locked="0"/>
    </xf>
    <xf numFmtId="179" fontId="12" fillId="0" borderId="10" xfId="0" applyNumberFormat="1" applyFont="1" applyBorder="1" applyAlignment="1" applyProtection="1">
      <alignment horizontal="center" vertical="center"/>
      <protection locked="0"/>
    </xf>
    <xf numFmtId="179" fontId="12" fillId="0" borderId="67" xfId="0" applyNumberFormat="1" applyFont="1" applyBorder="1" applyAlignment="1" applyProtection="1">
      <alignment horizontal="center" vertical="center"/>
      <protection locked="0"/>
    </xf>
    <xf numFmtId="0" fontId="2" fillId="0" borderId="99" xfId="0" applyFont="1" applyBorder="1" applyAlignment="1" applyProtection="1">
      <alignment horizontal="center" vertical="center"/>
    </xf>
    <xf numFmtId="0" fontId="2" fillId="0" borderId="7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46" xfId="0" applyFont="1" applyBorder="1" applyAlignment="1" applyProtection="1">
      <alignment horizontal="center" vertical="center"/>
    </xf>
    <xf numFmtId="0" fontId="2" fillId="0" borderId="90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2" fillId="0" borderId="91" xfId="0" applyFont="1" applyBorder="1" applyAlignment="1" applyProtection="1">
      <alignment horizontal="center" vertical="center"/>
    </xf>
    <xf numFmtId="183" fontId="2" fillId="0" borderId="3" xfId="0" applyNumberFormat="1" applyFont="1" applyBorder="1" applyAlignment="1" applyProtection="1">
      <alignment horizontal="right" vertical="center" indent="1"/>
    </xf>
    <xf numFmtId="183" fontId="2" fillId="0" borderId="4" xfId="0" applyNumberFormat="1" applyFont="1" applyBorder="1" applyAlignment="1" applyProtection="1">
      <alignment horizontal="right" vertical="center" indent="1"/>
    </xf>
    <xf numFmtId="183" fontId="2" fillId="0" borderId="5" xfId="0" applyNumberFormat="1" applyFont="1" applyBorder="1" applyAlignment="1" applyProtection="1">
      <alignment horizontal="right" vertical="center" indent="1"/>
    </xf>
    <xf numFmtId="0" fontId="2" fillId="0" borderId="3" xfId="0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horizontal="left" vertical="center" indent="1"/>
      <protection locked="0"/>
    </xf>
    <xf numFmtId="0" fontId="2" fillId="0" borderId="5" xfId="0" applyFont="1" applyBorder="1" applyAlignment="1" applyProtection="1">
      <alignment horizontal="left" vertical="center" indent="1"/>
      <protection locked="0"/>
    </xf>
    <xf numFmtId="182" fontId="2" fillId="0" borderId="3" xfId="0" applyNumberFormat="1" applyFont="1" applyBorder="1" applyAlignment="1" applyProtection="1">
      <alignment horizontal="center" vertical="center"/>
      <protection locked="0"/>
    </xf>
    <xf numFmtId="182" fontId="2" fillId="0" borderId="4" xfId="0" applyNumberFormat="1" applyFont="1" applyBorder="1" applyAlignment="1" applyProtection="1">
      <alignment horizontal="center" vertical="center"/>
      <protection locked="0"/>
    </xf>
    <xf numFmtId="182" fontId="2" fillId="0" borderId="46" xfId="0" applyNumberFormat="1" applyFont="1" applyBorder="1" applyAlignment="1" applyProtection="1">
      <alignment horizontal="center" vertical="center"/>
      <protection locked="0"/>
    </xf>
    <xf numFmtId="177" fontId="2" fillId="0" borderId="4" xfId="0" applyNumberFormat="1" applyFont="1" applyBorder="1" applyAlignment="1" applyProtection="1">
      <alignment horizontal="center" vertical="center"/>
    </xf>
    <xf numFmtId="177" fontId="2" fillId="0" borderId="5" xfId="0" applyNumberFormat="1" applyFont="1" applyBorder="1" applyAlignment="1" applyProtection="1">
      <alignment horizontal="center" vertical="center"/>
    </xf>
    <xf numFmtId="183" fontId="2" fillId="0" borderId="90" xfId="1" applyNumberFormat="1" applyFont="1" applyBorder="1" applyAlignment="1" applyProtection="1">
      <alignment horizontal="right" vertical="center" indent="1"/>
      <protection locked="0"/>
    </xf>
    <xf numFmtId="183" fontId="2" fillId="0" borderId="47" xfId="1" applyNumberFormat="1" applyFont="1" applyBorder="1" applyAlignment="1" applyProtection="1">
      <alignment horizontal="right" vertical="center" indent="1"/>
      <protection locked="0"/>
    </xf>
    <xf numFmtId="183" fontId="2" fillId="0" borderId="47" xfId="1" applyNumberFormat="1" applyFont="1" applyBorder="1" applyAlignment="1" applyProtection="1">
      <alignment horizontal="right" vertical="center" indent="1"/>
    </xf>
    <xf numFmtId="183" fontId="2" fillId="0" borderId="91" xfId="1" applyNumberFormat="1" applyFont="1" applyBorder="1" applyAlignment="1" applyProtection="1">
      <alignment horizontal="right" vertical="center" indent="1"/>
    </xf>
    <xf numFmtId="178" fontId="2" fillId="0" borderId="48" xfId="0" applyNumberFormat="1" applyFont="1" applyBorder="1" applyAlignment="1" applyProtection="1">
      <alignment horizontal="right" vertical="center" indent="1"/>
    </xf>
    <xf numFmtId="178" fontId="2" fillId="0" borderId="41" xfId="0" applyNumberFormat="1" applyFont="1" applyBorder="1" applyAlignment="1" applyProtection="1">
      <alignment horizontal="right" vertical="center" indent="1"/>
    </xf>
    <xf numFmtId="0" fontId="2" fillId="0" borderId="92" xfId="0" applyFont="1" applyBorder="1" applyProtection="1">
      <alignment vertical="center"/>
    </xf>
    <xf numFmtId="0" fontId="2" fillId="0" borderId="93" xfId="0" applyFont="1" applyBorder="1" applyProtection="1">
      <alignment vertical="center"/>
    </xf>
    <xf numFmtId="0" fontId="2" fillId="0" borderId="94" xfId="0" applyFont="1" applyBorder="1" applyProtection="1">
      <alignment vertical="center"/>
    </xf>
    <xf numFmtId="0" fontId="2" fillId="0" borderId="49" xfId="0" applyFont="1" applyBorder="1" applyAlignment="1" applyProtection="1">
      <alignment horizontal="right" vertical="center"/>
    </xf>
    <xf numFmtId="0" fontId="2" fillId="0" borderId="50" xfId="0" applyFont="1" applyBorder="1" applyAlignment="1" applyProtection="1">
      <alignment horizontal="right" vertical="center"/>
    </xf>
    <xf numFmtId="183" fontId="7" fillId="0" borderId="50" xfId="0" applyNumberFormat="1" applyFont="1" applyBorder="1" applyAlignment="1" applyProtection="1">
      <alignment horizontal="right" vertical="center" indent="1"/>
    </xf>
    <xf numFmtId="183" fontId="7" fillId="0" borderId="51" xfId="0" applyNumberFormat="1" applyFont="1" applyBorder="1" applyAlignment="1" applyProtection="1">
      <alignment horizontal="right" vertical="center" indent="1"/>
    </xf>
    <xf numFmtId="0" fontId="8" fillId="0" borderId="49" xfId="0" applyFont="1" applyBorder="1" applyAlignment="1" applyProtection="1">
      <alignment horizontal="right" vertical="center" shrinkToFit="1"/>
    </xf>
    <xf numFmtId="0" fontId="16" fillId="0" borderId="50" xfId="0" applyFont="1" applyBorder="1" applyAlignment="1" applyProtection="1">
      <alignment horizontal="right" vertical="center"/>
    </xf>
    <xf numFmtId="176" fontId="8" fillId="0" borderId="15" xfId="0" applyNumberFormat="1" applyFont="1" applyBorder="1" applyAlignment="1" applyProtection="1">
      <alignment horizontal="left" vertical="center"/>
    </xf>
    <xf numFmtId="176" fontId="8" fillId="0" borderId="7" xfId="0" applyNumberFormat="1" applyFont="1" applyBorder="1" applyAlignment="1" applyProtection="1">
      <alignment horizontal="left" vertical="center"/>
    </xf>
    <xf numFmtId="176" fontId="8" fillId="0" borderId="0" xfId="0" applyNumberFormat="1" applyFont="1" applyBorder="1" applyAlignment="1" applyProtection="1">
      <alignment horizontal="left" vertical="center"/>
    </xf>
    <xf numFmtId="176" fontId="8" fillId="0" borderId="17" xfId="0" applyNumberFormat="1" applyFont="1" applyBorder="1" applyAlignment="1" applyProtection="1">
      <alignment horizontal="left" vertical="center"/>
    </xf>
    <xf numFmtId="179" fontId="12" fillId="0" borderId="95" xfId="0" applyNumberFormat="1" applyFont="1" applyBorder="1" applyAlignment="1" applyProtection="1">
      <alignment horizontal="center" vertical="center"/>
      <protection locked="0"/>
    </xf>
    <xf numFmtId="179" fontId="12" fillId="0" borderId="78" xfId="0" applyNumberFormat="1" applyFont="1" applyBorder="1" applyAlignment="1" applyProtection="1">
      <alignment horizontal="center" vertical="center"/>
      <protection locked="0"/>
    </xf>
    <xf numFmtId="179" fontId="12" fillId="0" borderId="95" xfId="0" applyNumberFormat="1" applyFont="1" applyBorder="1" applyAlignment="1" applyProtection="1">
      <alignment horizontal="center" vertical="center"/>
    </xf>
    <xf numFmtId="179" fontId="12" fillId="0" borderId="74" xfId="0" applyNumberFormat="1" applyFont="1" applyBorder="1" applyAlignment="1" applyProtection="1">
      <alignment horizontal="center" vertical="center"/>
    </xf>
    <xf numFmtId="179" fontId="12" fillId="0" borderId="96" xfId="0" applyNumberFormat="1" applyFont="1" applyBorder="1" applyAlignment="1" applyProtection="1">
      <alignment horizontal="center" vertical="center"/>
    </xf>
    <xf numFmtId="179" fontId="12" fillId="0" borderId="78" xfId="0" applyNumberFormat="1" applyFont="1" applyBorder="1" applyAlignment="1" applyProtection="1">
      <alignment horizontal="center" vertical="center"/>
    </xf>
    <xf numFmtId="179" fontId="12" fillId="0" borderId="10" xfId="0" applyNumberFormat="1" applyFont="1" applyBorder="1" applyAlignment="1" applyProtection="1">
      <alignment horizontal="center" vertical="center"/>
    </xf>
    <xf numFmtId="179" fontId="12" fillId="0" borderId="9" xfId="0" applyNumberFormat="1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182" fontId="2" fillId="0" borderId="0" xfId="0" applyNumberFormat="1" applyFont="1" applyBorder="1" applyAlignment="1" applyProtection="1">
      <alignment horizontal="left" vertical="center"/>
    </xf>
    <xf numFmtId="182" fontId="2" fillId="0" borderId="17" xfId="0" applyNumberFormat="1" applyFont="1" applyBorder="1" applyAlignment="1" applyProtection="1">
      <alignment horizontal="left" vertical="center"/>
    </xf>
    <xf numFmtId="182" fontId="7" fillId="0" borderId="15" xfId="0" applyNumberFormat="1" applyFont="1" applyBorder="1" applyAlignment="1" applyProtection="1">
      <alignment horizontal="center" vertical="center"/>
      <protection locked="0"/>
    </xf>
    <xf numFmtId="17" fontId="7" fillId="0" borderId="15" xfId="0" applyNumberFormat="1" applyFont="1" applyBorder="1" applyAlignment="1" applyProtection="1">
      <alignment horizontal="center" vertical="center"/>
    </xf>
    <xf numFmtId="182" fontId="7" fillId="0" borderId="7" xfId="0" applyNumberFormat="1" applyFont="1" applyBorder="1" applyAlignment="1" applyProtection="1">
      <alignment horizontal="center" vertical="center"/>
      <protection locked="0"/>
    </xf>
    <xf numFmtId="0" fontId="19" fillId="0" borderId="1" xfId="2" applyFont="1" applyBorder="1" applyAlignment="1">
      <alignment horizontal="center" vertical="center"/>
    </xf>
    <xf numFmtId="3" fontId="19" fillId="0" borderId="1" xfId="2" applyNumberFormat="1" applyFont="1" applyBorder="1" applyAlignment="1">
      <alignment horizontal="center" vertical="center"/>
    </xf>
    <xf numFmtId="0" fontId="19" fillId="0" borderId="1" xfId="2" applyFont="1" applyBorder="1" applyAlignment="1" applyProtection="1">
      <alignment horizontal="center" vertical="center"/>
      <protection locked="0"/>
    </xf>
    <xf numFmtId="0" fontId="19" fillId="0" borderId="1" xfId="2" applyFont="1" applyBorder="1" applyAlignment="1" applyProtection="1">
      <alignment horizontal="center" vertical="center"/>
    </xf>
    <xf numFmtId="0" fontId="20" fillId="0" borderId="10" xfId="2" applyFont="1" applyBorder="1" applyAlignment="1">
      <alignment horizontal="right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 shrinkToFit="1"/>
    </xf>
    <xf numFmtId="0" fontId="19" fillId="0" borderId="4" xfId="2" applyFont="1" applyBorder="1" applyAlignment="1">
      <alignment horizontal="center" vertical="center" shrinkToFit="1"/>
    </xf>
    <xf numFmtId="0" fontId="19" fillId="0" borderId="5" xfId="2" applyFont="1" applyBorder="1" applyAlignment="1">
      <alignment horizontal="center" vertical="center" shrinkToFit="1"/>
    </xf>
    <xf numFmtId="0" fontId="22" fillId="0" borderId="0" xfId="2" applyFont="1" applyAlignment="1">
      <alignment horizontal="center" vertical="center"/>
    </xf>
    <xf numFmtId="0" fontId="2" fillId="0" borderId="10" xfId="0" applyFont="1" applyBorder="1" applyAlignment="1" applyProtection="1">
      <alignment vertical="center"/>
    </xf>
    <xf numFmtId="0" fontId="8" fillId="0" borderId="76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75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38" xfId="0" applyFont="1" applyBorder="1">
      <alignment vertical="center"/>
    </xf>
    <xf numFmtId="0" fontId="2" fillId="0" borderId="0" xfId="0" applyFont="1" applyBorder="1" applyAlignment="1">
      <alignment horizontal="distributed" wrapText="1"/>
    </xf>
    <xf numFmtId="0" fontId="8" fillId="0" borderId="0" xfId="0" applyFont="1" applyBorder="1" applyAlignment="1">
      <alignment horizontal="left" vertical="center"/>
    </xf>
    <xf numFmtId="0" fontId="8" fillId="0" borderId="87" xfId="0" applyFont="1" applyBorder="1" applyAlignment="1">
      <alignment horizontal="distributed" vertical="center" indent="1"/>
    </xf>
    <xf numFmtId="0" fontId="8" fillId="0" borderId="88" xfId="0" applyFont="1" applyBorder="1" applyAlignment="1">
      <alignment horizontal="distributed" vertical="center" indent="1"/>
    </xf>
    <xf numFmtId="0" fontId="8" fillId="0" borderId="0" xfId="0" quotePrefix="1" applyFont="1" applyBorder="1">
      <alignment vertical="center"/>
    </xf>
    <xf numFmtId="0" fontId="8" fillId="0" borderId="42" xfId="0" applyFont="1" applyBorder="1" applyAlignment="1">
      <alignment horizontal="distributed" vertical="center" indent="1"/>
    </xf>
    <xf numFmtId="0" fontId="8" fillId="0" borderId="59" xfId="0" applyFont="1" applyBorder="1" applyAlignment="1">
      <alignment horizontal="distributed" vertical="center" indent="1"/>
    </xf>
    <xf numFmtId="0" fontId="8" fillId="0" borderId="86" xfId="0" quotePrefix="1" applyFont="1" applyBorder="1">
      <alignment vertical="center"/>
    </xf>
    <xf numFmtId="0" fontId="8" fillId="0" borderId="87" xfId="0" quotePrefix="1" applyFont="1" applyBorder="1">
      <alignment vertical="center"/>
    </xf>
    <xf numFmtId="0" fontId="8" fillId="0" borderId="80" xfId="0" quotePrefix="1" applyFont="1" applyBorder="1">
      <alignment vertical="center"/>
    </xf>
    <xf numFmtId="0" fontId="8" fillId="0" borderId="42" xfId="0" quotePrefix="1" applyFont="1" applyBorder="1">
      <alignment vertical="center"/>
    </xf>
    <xf numFmtId="0" fontId="8" fillId="0" borderId="79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23" xfId="0" applyFont="1" applyFill="1" applyBorder="1" applyAlignment="1" applyProtection="1">
      <alignment wrapText="1"/>
      <protection locked="0"/>
    </xf>
    <xf numFmtId="0" fontId="8" fillId="0" borderId="23" xfId="0" applyFont="1" applyFill="1" applyBorder="1" applyAlignment="1" applyProtection="1">
      <protection locked="0"/>
    </xf>
    <xf numFmtId="0" fontId="8" fillId="0" borderId="23" xfId="0" applyFont="1" applyFill="1" applyBorder="1" applyAlignment="1" applyProtection="1">
      <alignment shrinkToFit="1"/>
      <protection locked="0"/>
    </xf>
    <xf numFmtId="0" fontId="2" fillId="0" borderId="0" xfId="0" applyFont="1" applyProtection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/>
    </xf>
    <xf numFmtId="0" fontId="8" fillId="0" borderId="21" xfId="0" applyFont="1" applyFill="1" applyBorder="1" applyAlignment="1" applyProtection="1">
      <alignment shrinkToFit="1"/>
      <protection locked="0"/>
    </xf>
    <xf numFmtId="0" fontId="2" fillId="0" borderId="0" xfId="0" applyFont="1" applyAlignment="1"/>
    <xf numFmtId="0" fontId="8" fillId="0" borderId="0" xfId="0" applyFont="1" applyBorder="1" applyProtection="1">
      <alignment vertical="center"/>
      <protection locked="0"/>
    </xf>
    <xf numFmtId="0" fontId="8" fillId="0" borderId="0" xfId="0" applyFont="1" applyBorder="1" applyAlignment="1">
      <alignment horizontal="left" indent="1"/>
    </xf>
    <xf numFmtId="0" fontId="8" fillId="0" borderId="15" xfId="0" quotePrefix="1" applyFont="1" applyBorder="1">
      <alignment vertical="center"/>
    </xf>
    <xf numFmtId="0" fontId="8" fillId="0" borderId="10" xfId="0" quotePrefix="1" applyFont="1" applyBorder="1">
      <alignment vertical="center"/>
    </xf>
    <xf numFmtId="0" fontId="8" fillId="0" borderId="15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8" fillId="0" borderId="25" xfId="0" applyFont="1" applyBorder="1" applyAlignment="1">
      <alignment horizontal="distributed" vertical="center" indent="1"/>
    </xf>
    <xf numFmtId="0" fontId="8" fillId="0" borderId="26" xfId="0" applyFont="1" applyBorder="1" applyAlignment="1">
      <alignment horizontal="distributed" vertical="center" indent="1"/>
    </xf>
    <xf numFmtId="0" fontId="8" fillId="0" borderId="52" xfId="0" applyFont="1" applyBorder="1" applyAlignment="1">
      <alignment horizontal="distributed" vertical="center" indent="1"/>
    </xf>
    <xf numFmtId="0" fontId="8" fillId="0" borderId="26" xfId="0" applyFont="1" applyBorder="1" applyProtection="1">
      <alignment vertical="center"/>
      <protection locked="0"/>
    </xf>
    <xf numFmtId="0" fontId="8" fillId="0" borderId="27" xfId="0" applyFont="1" applyBorder="1" applyProtection="1">
      <alignment vertical="center"/>
      <protection locked="0"/>
    </xf>
    <xf numFmtId="0" fontId="8" fillId="0" borderId="39" xfId="0" applyFont="1" applyBorder="1" applyAlignment="1">
      <alignment horizontal="distributed" vertical="center" indent="1"/>
    </xf>
    <xf numFmtId="0" fontId="8" fillId="0" borderId="40" xfId="0" applyFont="1" applyBorder="1" applyAlignment="1">
      <alignment horizontal="distributed" vertical="center" indent="1"/>
    </xf>
    <xf numFmtId="0" fontId="8" fillId="0" borderId="44" xfId="0" applyFont="1" applyBorder="1" applyAlignment="1">
      <alignment horizontal="distributed" vertical="center" indent="1"/>
    </xf>
    <xf numFmtId="0" fontId="8" fillId="0" borderId="43" xfId="0" applyFont="1" applyBorder="1" applyProtection="1">
      <alignment vertical="center"/>
      <protection locked="0"/>
    </xf>
    <xf numFmtId="0" fontId="8" fillId="0" borderId="40" xfId="0" applyFont="1" applyBorder="1" applyProtection="1">
      <alignment vertical="center"/>
      <protection locked="0"/>
    </xf>
    <xf numFmtId="0" fontId="8" fillId="0" borderId="53" xfId="0" applyFont="1" applyBorder="1" applyProtection="1">
      <alignment vertical="center"/>
      <protection locked="0"/>
    </xf>
    <xf numFmtId="0" fontId="8" fillId="0" borderId="4" xfId="0" applyFont="1" applyBorder="1">
      <alignment vertical="center"/>
    </xf>
    <xf numFmtId="0" fontId="8" fillId="0" borderId="33" xfId="0" applyFont="1" applyBorder="1">
      <alignment vertical="center"/>
    </xf>
    <xf numFmtId="0" fontId="10" fillId="0" borderId="6" xfId="0" applyFont="1" applyBorder="1" applyAlignment="1" applyProtection="1">
      <alignment horizontal="right" vertical="center" shrinkToFit="1"/>
      <protection locked="0"/>
    </xf>
    <xf numFmtId="0" fontId="10" fillId="0" borderId="15" xfId="0" applyFont="1" applyBorder="1" applyAlignment="1" applyProtection="1">
      <alignment horizontal="right" vertical="center" shrinkToFit="1"/>
      <protection locked="0"/>
    </xf>
    <xf numFmtId="0" fontId="10" fillId="0" borderId="31" xfId="0" applyFont="1" applyBorder="1" applyAlignment="1" applyProtection="1">
      <alignment horizontal="right" vertical="center" shrinkToFit="1"/>
      <protection locked="0"/>
    </xf>
    <xf numFmtId="0" fontId="10" fillId="0" borderId="16" xfId="0" applyFont="1" applyBorder="1" applyAlignment="1" applyProtection="1">
      <alignment horizontal="right" vertical="center" shrinkToFit="1"/>
      <protection locked="0"/>
    </xf>
    <xf numFmtId="0" fontId="10" fillId="0" borderId="0" xfId="0" applyFont="1" applyBorder="1" applyAlignment="1" applyProtection="1">
      <alignment horizontal="right" vertical="center" shrinkToFit="1"/>
      <protection locked="0"/>
    </xf>
    <xf numFmtId="0" fontId="10" fillId="0" borderId="22" xfId="0" applyFont="1" applyBorder="1" applyAlignment="1" applyProtection="1">
      <alignment horizontal="right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8" fillId="0" borderId="15" xfId="0" quotePrefix="1" applyFont="1" applyBorder="1" applyAlignment="1">
      <alignment vertical="center"/>
    </xf>
    <xf numFmtId="0" fontId="8" fillId="0" borderId="0" xfId="0" quotePrefix="1" applyFont="1" applyBorder="1" applyAlignment="1">
      <alignment vertical="center"/>
    </xf>
    <xf numFmtId="0" fontId="8" fillId="0" borderId="10" xfId="0" quotePrefix="1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0" fillId="0" borderId="8" xfId="0" applyFont="1" applyBorder="1" applyAlignment="1" applyProtection="1">
      <alignment horizontal="right" vertical="center" shrinkToFit="1"/>
      <protection locked="0"/>
    </xf>
    <xf numFmtId="0" fontId="10" fillId="0" borderId="10" xfId="0" applyFont="1" applyBorder="1" applyAlignment="1" applyProtection="1">
      <alignment horizontal="right" vertical="center" shrinkToFit="1"/>
      <protection locked="0"/>
    </xf>
    <xf numFmtId="0" fontId="10" fillId="0" borderId="28" xfId="0" applyFont="1" applyBorder="1" applyAlignment="1" applyProtection="1">
      <alignment horizontal="right" vertical="center" shrinkToFit="1"/>
      <protection locked="0"/>
    </xf>
    <xf numFmtId="0" fontId="8" fillId="0" borderId="35" xfId="0" quotePrefix="1" applyFont="1" applyBorder="1">
      <alignment vertical="center"/>
    </xf>
    <xf numFmtId="0" fontId="8" fillId="0" borderId="35" xfId="0" applyFont="1" applyBorder="1" applyAlignment="1">
      <alignment horizontal="distributed" vertical="center"/>
    </xf>
    <xf numFmtId="0" fontId="8" fillId="0" borderId="15" xfId="0" applyFont="1" applyBorder="1" applyProtection="1">
      <alignment vertical="center"/>
      <protection locked="0"/>
    </xf>
    <xf numFmtId="0" fontId="8" fillId="0" borderId="31" xfId="0" applyFont="1" applyBorder="1" applyProtection="1">
      <alignment vertical="center"/>
      <protection locked="0"/>
    </xf>
    <xf numFmtId="0" fontId="8" fillId="0" borderId="35" xfId="0" applyFont="1" applyBorder="1" applyProtection="1">
      <alignment vertical="center"/>
      <protection locked="0"/>
    </xf>
    <xf numFmtId="0" fontId="8" fillId="0" borderId="38" xfId="0" applyFont="1" applyBorder="1" applyProtection="1">
      <alignment vertical="center"/>
      <protection locked="0"/>
    </xf>
    <xf numFmtId="0" fontId="8" fillId="0" borderId="0" xfId="0" applyFont="1" applyAlignment="1"/>
    <xf numFmtId="0" fontId="8" fillId="0" borderId="0" xfId="0" applyFont="1" applyBorder="1" applyAlignment="1" applyProtection="1">
      <alignment horizontal="right" shrinkToFit="1"/>
      <protection locked="0"/>
    </xf>
    <xf numFmtId="180" fontId="11" fillId="0" borderId="6" xfId="0" quotePrefix="1" applyNumberFormat="1" applyFont="1" applyBorder="1" applyAlignment="1" applyProtection="1">
      <alignment horizontal="right" vertical="center"/>
      <protection locked="0"/>
    </xf>
    <xf numFmtId="180" fontId="11" fillId="0" borderId="15" xfId="0" applyNumberFormat="1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33" xfId="0" applyFont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horizontal="right" vertical="center"/>
      <protection locked="0"/>
    </xf>
    <xf numFmtId="0" fontId="12" fillId="0" borderId="3" xfId="0" applyFont="1" applyBorder="1" applyAlignment="1" applyProtection="1">
      <alignment horizontal="right" vertical="center"/>
      <protection locked="0"/>
    </xf>
    <xf numFmtId="0" fontId="8" fillId="0" borderId="4" xfId="0" applyFont="1" applyBorder="1" applyAlignment="1" applyProtection="1">
      <alignment horizontal="left" vertical="center"/>
    </xf>
    <xf numFmtId="0" fontId="8" fillId="0" borderId="33" xfId="0" applyFont="1" applyBorder="1" applyAlignment="1" applyProtection="1">
      <alignment horizontal="left" vertical="center"/>
    </xf>
    <xf numFmtId="0" fontId="8" fillId="0" borderId="19" xfId="0" quotePrefix="1" applyFont="1" applyBorder="1" applyProtection="1">
      <alignment vertical="center"/>
    </xf>
    <xf numFmtId="0" fontId="8" fillId="0" borderId="10" xfId="0" quotePrefix="1" applyFont="1" applyBorder="1" applyProtection="1">
      <alignment vertical="center"/>
    </xf>
    <xf numFmtId="0" fontId="8" fillId="0" borderId="89" xfId="0" applyFont="1" applyBorder="1" applyAlignment="1" applyProtection="1">
      <alignment horizontal="distributed" vertical="center" indent="1"/>
    </xf>
    <xf numFmtId="0" fontId="8" fillId="0" borderId="87" xfId="0" applyFont="1" applyBorder="1" applyAlignment="1" applyProtection="1">
      <alignment horizontal="distributed" vertical="center" indent="1"/>
    </xf>
    <xf numFmtId="0" fontId="8" fillId="0" borderId="58" xfId="0" applyFont="1" applyBorder="1" applyAlignment="1" applyProtection="1">
      <alignment horizontal="distributed" vertical="center" indent="1"/>
    </xf>
    <xf numFmtId="0" fontId="8" fillId="0" borderId="42" xfId="0" applyFont="1" applyBorder="1" applyAlignment="1" applyProtection="1">
      <alignment horizontal="distributed" vertical="center" indent="1"/>
    </xf>
    <xf numFmtId="0" fontId="8" fillId="0" borderId="87" xfId="0" applyFont="1" applyBorder="1" applyProtection="1">
      <alignment vertical="center"/>
      <protection locked="0"/>
    </xf>
    <xf numFmtId="0" fontId="8" fillId="0" borderId="88" xfId="0" applyFont="1" applyBorder="1" applyProtection="1">
      <alignment vertical="center"/>
      <protection locked="0"/>
    </xf>
    <xf numFmtId="0" fontId="8" fillId="0" borderId="42" xfId="0" applyFont="1" applyBorder="1" applyProtection="1">
      <alignment vertical="center"/>
      <protection locked="0"/>
    </xf>
    <xf numFmtId="0" fontId="8" fillId="0" borderId="59" xfId="0" applyFont="1" applyBorder="1" applyProtection="1">
      <alignment vertical="center"/>
      <protection locked="0"/>
    </xf>
    <xf numFmtId="0" fontId="8" fillId="0" borderId="15" xfId="0" quotePrefix="1" applyFont="1" applyBorder="1" applyAlignment="1" applyProtection="1">
      <alignment vertical="center"/>
    </xf>
    <xf numFmtId="0" fontId="8" fillId="0" borderId="10" xfId="0" quotePrefix="1" applyFont="1" applyBorder="1" applyAlignment="1" applyProtection="1">
      <alignment vertical="center"/>
    </xf>
    <xf numFmtId="0" fontId="8" fillId="0" borderId="15" xfId="0" applyFont="1" applyBorder="1" applyAlignment="1" applyProtection="1">
      <alignment horizontal="distributed" vertical="center" wrapText="1"/>
    </xf>
    <xf numFmtId="0" fontId="8" fillId="0" borderId="0" xfId="0" quotePrefix="1" applyFont="1" applyBorder="1" applyAlignment="1" applyProtection="1">
      <alignment vertical="center"/>
    </xf>
    <xf numFmtId="0" fontId="4" fillId="0" borderId="15" xfId="0" applyFont="1" applyBorder="1" applyAlignment="1" applyProtection="1">
      <alignment horizontal="right"/>
    </xf>
    <xf numFmtId="0" fontId="4" fillId="0" borderId="6" xfId="0" applyFont="1" applyBorder="1" applyAlignment="1" applyProtection="1">
      <alignment horizontal="right"/>
    </xf>
    <xf numFmtId="0" fontId="8" fillId="0" borderId="4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29" fillId="0" borderId="61" xfId="0" applyFont="1" applyBorder="1" applyAlignment="1" applyProtection="1">
      <alignment horizontal="center" vertical="center"/>
    </xf>
    <xf numFmtId="0" fontId="29" fillId="0" borderId="10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180" fontId="14" fillId="0" borderId="0" xfId="0" applyNumberFormat="1" applyFont="1" applyFill="1">
      <alignment vertical="center"/>
    </xf>
    <xf numFmtId="180" fontId="14" fillId="0" borderId="0" xfId="0" applyNumberFormat="1" applyFont="1" applyFill="1" applyAlignment="1">
      <alignment horizontal="right" vertical="center"/>
    </xf>
    <xf numFmtId="186" fontId="12" fillId="0" borderId="15" xfId="0" applyNumberFormat="1" applyFont="1" applyBorder="1" applyAlignment="1" applyProtection="1">
      <alignment horizontal="left" vertical="center"/>
    </xf>
    <xf numFmtId="186" fontId="12" fillId="0" borderId="7" xfId="0" applyNumberFormat="1" applyFont="1" applyBorder="1" applyAlignment="1" applyProtection="1">
      <alignment horizontal="left" vertical="center"/>
    </xf>
    <xf numFmtId="186" fontId="12" fillId="0" borderId="0" xfId="0" applyNumberFormat="1" applyFont="1" applyBorder="1" applyAlignment="1" applyProtection="1">
      <alignment horizontal="left" vertical="center"/>
    </xf>
    <xf numFmtId="186" fontId="12" fillId="0" borderId="17" xfId="0" applyNumberFormat="1" applyFont="1" applyBorder="1" applyAlignment="1" applyProtection="1">
      <alignment horizontal="left" vertical="center"/>
    </xf>
    <xf numFmtId="186" fontId="12" fillId="0" borderId="10" xfId="0" applyNumberFormat="1" applyFont="1" applyBorder="1" applyAlignment="1" applyProtection="1">
      <alignment horizontal="left" vertical="center"/>
    </xf>
    <xf numFmtId="186" fontId="12" fillId="0" borderId="9" xfId="0" applyNumberFormat="1" applyFont="1" applyBorder="1" applyAlignment="1" applyProtection="1">
      <alignment horizontal="left" vertical="center"/>
    </xf>
    <xf numFmtId="187" fontId="12" fillId="0" borderId="6" xfId="0" applyNumberFormat="1" applyFont="1" applyBorder="1" applyAlignment="1" applyProtection="1">
      <alignment horizontal="right" vertical="center"/>
      <protection locked="0"/>
    </xf>
    <xf numFmtId="187" fontId="12" fillId="0" borderId="15" xfId="0" applyNumberFormat="1" applyFont="1" applyBorder="1" applyAlignment="1" applyProtection="1">
      <alignment horizontal="right" vertical="center"/>
      <protection locked="0"/>
    </xf>
    <xf numFmtId="187" fontId="12" fillId="0" borderId="16" xfId="0" applyNumberFormat="1" applyFont="1" applyBorder="1" applyAlignment="1" applyProtection="1">
      <alignment horizontal="right" vertical="center"/>
      <protection locked="0"/>
    </xf>
    <xf numFmtId="187" fontId="12" fillId="0" borderId="0" xfId="0" applyNumberFormat="1" applyFont="1" applyBorder="1" applyAlignment="1" applyProtection="1">
      <alignment horizontal="right" vertical="center"/>
      <protection locked="0"/>
    </xf>
    <xf numFmtId="187" fontId="12" fillId="0" borderId="8" xfId="0" applyNumberFormat="1" applyFont="1" applyBorder="1" applyAlignment="1" applyProtection="1">
      <alignment horizontal="right" vertical="center"/>
      <protection locked="0"/>
    </xf>
    <xf numFmtId="187" fontId="12" fillId="0" borderId="10" xfId="0" applyNumberFormat="1" applyFont="1" applyBorder="1" applyAlignment="1" applyProtection="1">
      <alignment horizontal="right" vertical="center"/>
      <protection locked="0"/>
    </xf>
    <xf numFmtId="0" fontId="23" fillId="0" borderId="0" xfId="0" applyFont="1" applyAlignment="1">
      <alignment horizontal="center"/>
    </xf>
    <xf numFmtId="0" fontId="10" fillId="0" borderId="21" xfId="0" applyFont="1" applyBorder="1" applyAlignment="1">
      <alignment horizontal="right" shrinkToFit="1"/>
    </xf>
    <xf numFmtId="0" fontId="8" fillId="0" borderId="0" xfId="0" applyFont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0" fontId="2" fillId="0" borderId="4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6" fillId="0" borderId="10" xfId="0" applyFont="1" applyBorder="1">
      <alignment vertical="center"/>
    </xf>
    <xf numFmtId="0" fontId="26" fillId="2" borderId="32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46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26" fillId="2" borderId="3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/>
    </xf>
    <xf numFmtId="0" fontId="26" fillId="2" borderId="69" xfId="0" applyFont="1" applyFill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11" fillId="0" borderId="13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43" xfId="0" applyFont="1" applyBorder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0" fontId="26" fillId="2" borderId="66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67" xfId="0" applyFont="1" applyFill="1" applyBorder="1" applyAlignment="1">
      <alignment horizontal="center" vertical="center"/>
    </xf>
    <xf numFmtId="0" fontId="26" fillId="2" borderId="56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8" fillId="0" borderId="23" xfId="0" applyFont="1" applyBorder="1" applyAlignment="1"/>
    <xf numFmtId="0" fontId="8" fillId="0" borderId="0" xfId="0" applyFont="1" applyFill="1" applyBorder="1" applyAlignment="1">
      <alignment horizontal="distributed" wrapText="1" shrinkToFit="1"/>
    </xf>
    <xf numFmtId="0" fontId="28" fillId="0" borderId="37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7" fillId="0" borderId="34" xfId="0" applyFont="1" applyBorder="1">
      <alignment vertical="center"/>
    </xf>
    <xf numFmtId="0" fontId="27" fillId="0" borderId="62" xfId="0" applyFont="1" applyBorder="1">
      <alignment vertical="center"/>
    </xf>
    <xf numFmtId="0" fontId="28" fillId="0" borderId="6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6" fillId="0" borderId="35" xfId="0" applyFont="1" applyBorder="1">
      <alignment vertical="center"/>
    </xf>
    <xf numFmtId="0" fontId="28" fillId="0" borderId="38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M89"/>
  <sheetViews>
    <sheetView tabSelected="1" view="pageBreakPreview" zoomScale="90" zoomScaleNormal="90" zoomScaleSheetLayoutView="90" workbookViewId="0">
      <selection activeCell="F23" sqref="F23:Z23"/>
    </sheetView>
  </sheetViews>
  <sheetFormatPr defaultColWidth="3.625" defaultRowHeight="21" customHeight="1"/>
  <cols>
    <col min="1" max="2" width="1.25" style="6" customWidth="1"/>
    <col min="3" max="3" width="3.75" style="6" customWidth="1"/>
    <col min="4" max="4" width="14.625" style="6" customWidth="1"/>
    <col min="5" max="5" width="1.25" style="6" customWidth="1"/>
    <col min="6" max="25" width="3.625" style="6"/>
    <col min="26" max="27" width="1.25" style="6" customWidth="1"/>
    <col min="28" max="30" width="3.625" style="6"/>
    <col min="31" max="31" width="10.5" style="6" bestFit="1" customWidth="1"/>
    <col min="32" max="36" width="3.625" style="6"/>
    <col min="37" max="38" width="8.5" style="6" bestFit="1" customWidth="1"/>
    <col min="39" max="39" width="7.375" style="30" bestFit="1" customWidth="1"/>
    <col min="40" max="16384" width="3.625" style="6"/>
  </cols>
  <sheetData>
    <row r="1" spans="1:27" ht="18" customHeight="1">
      <c r="A1" s="73"/>
      <c r="B1" s="148" t="s">
        <v>120</v>
      </c>
      <c r="C1" s="148"/>
      <c r="D1" s="148"/>
      <c r="E1" s="148"/>
      <c r="F1" s="148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27" ht="18" customHeigh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27" ht="27" customHeight="1">
      <c r="A3" s="73"/>
      <c r="B3" s="149" t="s">
        <v>73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73"/>
    </row>
    <row r="4" spans="1:27" ht="12" customHeight="1" thickBo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27" ht="6" customHeight="1">
      <c r="A5" s="73"/>
      <c r="B5" s="7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6"/>
      <c r="AA5" s="73"/>
    </row>
    <row r="6" spans="1:27" ht="24" customHeight="1">
      <c r="A6" s="73"/>
      <c r="B6" s="77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150"/>
      <c r="R6" s="150"/>
      <c r="S6" s="150"/>
      <c r="T6" s="150"/>
      <c r="U6" s="127" t="s">
        <v>19</v>
      </c>
      <c r="V6" s="126"/>
      <c r="W6" s="127" t="s">
        <v>20</v>
      </c>
      <c r="X6" s="126"/>
      <c r="Y6" s="127" t="s">
        <v>21</v>
      </c>
      <c r="Z6" s="80"/>
      <c r="AA6" s="73"/>
    </row>
    <row r="7" spans="1:27" ht="5.25" customHeight="1">
      <c r="A7" s="73"/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80"/>
      <c r="AA7" s="73"/>
    </row>
    <row r="8" spans="1:27" ht="21" customHeight="1">
      <c r="A8" s="73"/>
      <c r="B8" s="77"/>
      <c r="C8" s="78"/>
      <c r="D8" s="151" t="s">
        <v>22</v>
      </c>
      <c r="E8" s="151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80"/>
      <c r="AA8" s="73"/>
    </row>
    <row r="9" spans="1:27" ht="5.25" customHeight="1">
      <c r="A9" s="73"/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80"/>
      <c r="AA9" s="73"/>
    </row>
    <row r="10" spans="1:27" ht="36" customHeight="1">
      <c r="A10" s="73"/>
      <c r="B10" s="77"/>
      <c r="C10" s="78"/>
      <c r="D10" s="78"/>
      <c r="E10" s="78"/>
      <c r="F10" s="73"/>
      <c r="G10" s="73"/>
      <c r="H10" s="73"/>
      <c r="I10" s="152" t="s">
        <v>16</v>
      </c>
      <c r="J10" s="152"/>
      <c r="K10" s="152"/>
      <c r="L10" s="152"/>
      <c r="M10" s="152"/>
      <c r="N10" s="152"/>
      <c r="O10" s="127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80"/>
      <c r="AA10" s="73"/>
    </row>
    <row r="11" spans="1:27" ht="36" customHeight="1">
      <c r="A11" s="73"/>
      <c r="B11" s="77"/>
      <c r="C11" s="78"/>
      <c r="D11" s="78"/>
      <c r="E11" s="78"/>
      <c r="F11" s="154" t="s">
        <v>23</v>
      </c>
      <c r="G11" s="154"/>
      <c r="H11" s="73"/>
      <c r="I11" s="152" t="s">
        <v>69</v>
      </c>
      <c r="J11" s="152"/>
      <c r="K11" s="152"/>
      <c r="L11" s="152"/>
      <c r="M11" s="152"/>
      <c r="N11" s="152"/>
      <c r="O11" s="127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80"/>
      <c r="AA11" s="73"/>
    </row>
    <row r="12" spans="1:27" ht="36" customHeight="1">
      <c r="A12" s="73"/>
      <c r="B12" s="77"/>
      <c r="C12" s="78"/>
      <c r="D12" s="78"/>
      <c r="E12" s="78"/>
      <c r="F12" s="78"/>
      <c r="G12" s="78"/>
      <c r="H12" s="78"/>
      <c r="I12" s="156" t="s">
        <v>61</v>
      </c>
      <c r="J12" s="156"/>
      <c r="K12" s="156"/>
      <c r="L12" s="156"/>
      <c r="M12" s="156"/>
      <c r="N12" s="156"/>
      <c r="O12" s="78"/>
      <c r="P12" s="157"/>
      <c r="Q12" s="157"/>
      <c r="R12" s="157"/>
      <c r="S12" s="157"/>
      <c r="T12" s="157"/>
      <c r="U12" s="157"/>
      <c r="V12" s="157"/>
      <c r="W12" s="157"/>
      <c r="X12" s="157"/>
      <c r="Y12" s="34"/>
      <c r="Z12" s="80"/>
      <c r="AA12" s="73"/>
    </row>
    <row r="13" spans="1:27" ht="15" customHeight="1">
      <c r="A13" s="73"/>
      <c r="B13" s="77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80"/>
      <c r="AA13" s="73"/>
    </row>
    <row r="14" spans="1:27" ht="21" customHeight="1">
      <c r="A14" s="73"/>
      <c r="B14" s="77"/>
      <c r="C14" s="147" t="s">
        <v>191</v>
      </c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80"/>
      <c r="AA14" s="73"/>
    </row>
    <row r="15" spans="1:27" ht="21" customHeight="1">
      <c r="A15" s="73"/>
      <c r="B15" s="77"/>
      <c r="C15" s="147" t="s">
        <v>192</v>
      </c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80"/>
      <c r="AA15" s="73"/>
    </row>
    <row r="16" spans="1:27" ht="21" customHeight="1" thickBot="1">
      <c r="A16" s="73"/>
      <c r="B16" s="77"/>
      <c r="C16" s="127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80"/>
      <c r="AA16" s="73"/>
    </row>
    <row r="17" spans="1:39" ht="30" customHeight="1">
      <c r="A17" s="73"/>
      <c r="B17" s="74"/>
      <c r="C17" s="158" t="s">
        <v>25</v>
      </c>
      <c r="D17" s="160" t="s">
        <v>88</v>
      </c>
      <c r="E17" s="110"/>
      <c r="F17" s="162" t="s">
        <v>62</v>
      </c>
      <c r="G17" s="163"/>
      <c r="H17" s="163"/>
      <c r="I17" s="163"/>
      <c r="J17" s="164"/>
      <c r="K17" s="165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7"/>
      <c r="AA17" s="73"/>
      <c r="AM17" s="6"/>
    </row>
    <row r="18" spans="1:39" ht="30" customHeight="1">
      <c r="A18" s="73"/>
      <c r="B18" s="83"/>
      <c r="C18" s="159"/>
      <c r="D18" s="161"/>
      <c r="E18" s="84"/>
      <c r="F18" s="168" t="s">
        <v>63</v>
      </c>
      <c r="G18" s="169"/>
      <c r="H18" s="169"/>
      <c r="I18" s="169"/>
      <c r="J18" s="170"/>
      <c r="K18" s="171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3"/>
      <c r="AA18" s="73"/>
      <c r="AM18" s="6"/>
    </row>
    <row r="19" spans="1:39" ht="30" customHeight="1">
      <c r="A19" s="73"/>
      <c r="B19" s="81"/>
      <c r="C19" s="174" t="s">
        <v>70</v>
      </c>
      <c r="D19" s="193" t="s">
        <v>167</v>
      </c>
      <c r="E19" s="82"/>
      <c r="F19" s="179" t="s">
        <v>127</v>
      </c>
      <c r="G19" s="180"/>
      <c r="H19" s="195" t="s">
        <v>149</v>
      </c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6"/>
      <c r="AA19" s="73"/>
    </row>
    <row r="20" spans="1:39" ht="30" customHeight="1">
      <c r="A20" s="73"/>
      <c r="B20" s="77"/>
      <c r="C20" s="175"/>
      <c r="D20" s="194"/>
      <c r="E20" s="85"/>
      <c r="F20" s="199" t="s">
        <v>34</v>
      </c>
      <c r="G20" s="200"/>
      <c r="H20" s="197" t="s">
        <v>150</v>
      </c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8"/>
      <c r="AA20" s="73"/>
      <c r="AM20" s="31"/>
    </row>
    <row r="21" spans="1:39" ht="45" customHeight="1">
      <c r="A21" s="73"/>
      <c r="B21" s="88"/>
      <c r="C21" s="89" t="s">
        <v>30</v>
      </c>
      <c r="D21" s="90" t="s">
        <v>31</v>
      </c>
      <c r="E21" s="91"/>
      <c r="F21" s="208" t="str">
        <f>IF(SUM(【2号】事業計画書!I15:K24)=0,"　　　年　　月",MIN(【2号】事業計画書!I15:K24))</f>
        <v>　　　年　　月</v>
      </c>
      <c r="G21" s="209"/>
      <c r="H21" s="209"/>
      <c r="I21" s="209"/>
      <c r="J21" s="209"/>
      <c r="K21" s="209"/>
      <c r="L21" s="209"/>
      <c r="M21" s="209"/>
      <c r="N21" s="209"/>
      <c r="O21" s="210" t="s">
        <v>27</v>
      </c>
      <c r="P21" s="210"/>
      <c r="Q21" s="211" t="str">
        <f>IF(SUM(【2号】事業計画書!M15:O24)=0,"　　　年　　月",MAX(【2号】事業計画書!M15:O24))</f>
        <v>　　　年　　月</v>
      </c>
      <c r="R21" s="211"/>
      <c r="S21" s="211"/>
      <c r="T21" s="211"/>
      <c r="U21" s="211"/>
      <c r="V21" s="211"/>
      <c r="W21" s="211"/>
      <c r="X21" s="211"/>
      <c r="Y21" s="211"/>
      <c r="Z21" s="212"/>
      <c r="AA21" s="73"/>
      <c r="AE21" s="72"/>
    </row>
    <row r="22" spans="1:39" ht="45" customHeight="1">
      <c r="A22" s="73"/>
      <c r="B22" s="88"/>
      <c r="C22" s="132" t="s">
        <v>169</v>
      </c>
      <c r="D22" s="90" t="s">
        <v>148</v>
      </c>
      <c r="E22" s="91"/>
      <c r="F22" s="201" t="str">
        <f>【2号】事業計画書!U26</f>
        <v/>
      </c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3" t="s">
        <v>14</v>
      </c>
      <c r="S22" s="203"/>
      <c r="T22" s="203"/>
      <c r="U22" s="203"/>
      <c r="V22" s="203"/>
      <c r="W22" s="203"/>
      <c r="X22" s="203"/>
      <c r="Y22" s="203"/>
      <c r="Z22" s="204"/>
      <c r="AA22" s="73"/>
      <c r="AE22" s="72"/>
    </row>
    <row r="23" spans="1:39" ht="60" customHeight="1">
      <c r="A23" s="73"/>
      <c r="B23" s="81"/>
      <c r="C23" s="132" t="s">
        <v>35</v>
      </c>
      <c r="D23" s="125" t="s">
        <v>29</v>
      </c>
      <c r="E23" s="82"/>
      <c r="F23" s="205" t="str">
        <f>IF(【2号】事業計画書!C12="□",DBCS(TEXT(【2号】事業計画書!AJ9,"#/#")),TEXT(【2号】事業計画書!E9,"yyyy年m月")&amp;【2号】事業計画書!H9&amp;TEXT(【2号】事業計画書!I9,"yyyy年m月")&amp;" は "&amp;DBCS(TEXT(【2号】事業計画書!AJ9,"#/#"))&amp;CHAR(10)&amp;TEXT(【2号】事業計画書!E13,"yyyy年m月")&amp;【2号】事業計画書!H13&amp;TEXT(【2号】事業計画書!I13,"yyyy年m月")&amp;" は "&amp;DBCS(TEXT(【2号】事業計画書!AJ13,"#/#")))</f>
        <v/>
      </c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7"/>
      <c r="AA23" s="73"/>
    </row>
    <row r="24" spans="1:39" ht="45" customHeight="1">
      <c r="A24" s="73"/>
      <c r="B24" s="88"/>
      <c r="C24" s="89" t="s">
        <v>147</v>
      </c>
      <c r="D24" s="92" t="s">
        <v>32</v>
      </c>
      <c r="E24" s="91"/>
      <c r="F24" s="201" t="str">
        <f>【2号】事業計画書!AG26</f>
        <v/>
      </c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3" t="s">
        <v>14</v>
      </c>
      <c r="S24" s="203"/>
      <c r="T24" s="203"/>
      <c r="U24" s="203"/>
      <c r="V24" s="203"/>
      <c r="W24" s="203"/>
      <c r="X24" s="203"/>
      <c r="Y24" s="203"/>
      <c r="Z24" s="204"/>
      <c r="AA24" s="73"/>
    </row>
    <row r="25" spans="1:39" ht="25.5" customHeight="1">
      <c r="A25" s="73"/>
      <c r="B25" s="81"/>
      <c r="C25" s="174" t="s">
        <v>94</v>
      </c>
      <c r="D25" s="177" t="s">
        <v>33</v>
      </c>
      <c r="E25" s="82"/>
      <c r="F25" s="179" t="s">
        <v>34</v>
      </c>
      <c r="G25" s="180"/>
      <c r="H25" s="181" t="s">
        <v>74</v>
      </c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2"/>
      <c r="AA25" s="73"/>
    </row>
    <row r="26" spans="1:39" ht="25.5" customHeight="1">
      <c r="A26" s="73"/>
      <c r="B26" s="77"/>
      <c r="C26" s="175"/>
      <c r="D26" s="151"/>
      <c r="E26" s="85"/>
      <c r="F26" s="183" t="s">
        <v>34</v>
      </c>
      <c r="G26" s="184"/>
      <c r="H26" s="185" t="s">
        <v>121</v>
      </c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6"/>
      <c r="AA26" s="73"/>
    </row>
    <row r="27" spans="1:39" ht="25.5" customHeight="1">
      <c r="A27" s="73"/>
      <c r="B27" s="77"/>
      <c r="C27" s="175"/>
      <c r="D27" s="151"/>
      <c r="E27" s="85"/>
      <c r="F27" s="183" t="s">
        <v>34</v>
      </c>
      <c r="G27" s="184"/>
      <c r="H27" s="191" t="s">
        <v>170</v>
      </c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2"/>
      <c r="AA27" s="73"/>
    </row>
    <row r="28" spans="1:39" ht="25.5" customHeight="1">
      <c r="A28" s="73"/>
      <c r="B28" s="77"/>
      <c r="C28" s="175"/>
      <c r="D28" s="151"/>
      <c r="E28" s="85"/>
      <c r="F28" s="183" t="s">
        <v>34</v>
      </c>
      <c r="G28" s="184"/>
      <c r="H28" s="185" t="s">
        <v>137</v>
      </c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6"/>
      <c r="AA28" s="73"/>
    </row>
    <row r="29" spans="1:39" ht="25.5" customHeight="1">
      <c r="A29" s="73"/>
      <c r="B29" s="77"/>
      <c r="C29" s="175"/>
      <c r="D29" s="151"/>
      <c r="E29" s="85"/>
      <c r="F29" s="183" t="s">
        <v>34</v>
      </c>
      <c r="G29" s="184"/>
      <c r="H29" s="185" t="s">
        <v>123</v>
      </c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6"/>
      <c r="AA29" s="73"/>
    </row>
    <row r="30" spans="1:39" ht="25.5" customHeight="1">
      <c r="A30" s="73"/>
      <c r="B30" s="77"/>
      <c r="C30" s="175"/>
      <c r="D30" s="151"/>
      <c r="E30" s="85"/>
      <c r="F30" s="183" t="s">
        <v>34</v>
      </c>
      <c r="G30" s="184"/>
      <c r="H30" s="185" t="s">
        <v>124</v>
      </c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6"/>
      <c r="AA30" s="73"/>
    </row>
    <row r="31" spans="1:39" ht="25.5" customHeight="1" thickBot="1">
      <c r="A31" s="73"/>
      <c r="B31" s="94"/>
      <c r="C31" s="176"/>
      <c r="D31" s="178"/>
      <c r="E31" s="95"/>
      <c r="F31" s="187" t="s">
        <v>34</v>
      </c>
      <c r="G31" s="188"/>
      <c r="H31" s="189" t="s">
        <v>171</v>
      </c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90"/>
      <c r="AA31" s="73"/>
    </row>
    <row r="32" spans="1:39" ht="4.5" customHeight="1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</row>
    <row r="34" spans="39:39" ht="21" customHeight="1">
      <c r="AM34" s="31">
        <v>0.25</v>
      </c>
    </row>
    <row r="35" spans="39:39" ht="21" customHeight="1">
      <c r="AM35" s="31">
        <v>0.26041666666666669</v>
      </c>
    </row>
    <row r="36" spans="39:39" ht="21" customHeight="1">
      <c r="AM36" s="31">
        <v>0.27083333333333298</v>
      </c>
    </row>
    <row r="37" spans="39:39" ht="21" customHeight="1">
      <c r="AM37" s="31">
        <v>0.28125</v>
      </c>
    </row>
    <row r="38" spans="39:39" ht="21" customHeight="1">
      <c r="AM38" s="31">
        <v>0.29166666666666702</v>
      </c>
    </row>
    <row r="39" spans="39:39" ht="21" customHeight="1">
      <c r="AM39" s="31">
        <v>0.30208333333333298</v>
      </c>
    </row>
    <row r="40" spans="39:39" ht="21" customHeight="1">
      <c r="AM40" s="31">
        <v>0.3125</v>
      </c>
    </row>
    <row r="41" spans="39:39" ht="21" customHeight="1">
      <c r="AM41" s="31">
        <v>0.32291666666666702</v>
      </c>
    </row>
    <row r="42" spans="39:39" ht="21" customHeight="1">
      <c r="AM42" s="31">
        <v>0.33333333333333298</v>
      </c>
    </row>
    <row r="43" spans="39:39" ht="21" customHeight="1">
      <c r="AM43" s="31">
        <v>0.34375</v>
      </c>
    </row>
    <row r="44" spans="39:39" ht="21" customHeight="1">
      <c r="AM44" s="31">
        <v>0.35416666666666702</v>
      </c>
    </row>
    <row r="45" spans="39:39" ht="21" customHeight="1">
      <c r="AM45" s="31">
        <v>0.36458333333333398</v>
      </c>
    </row>
    <row r="46" spans="39:39" ht="21" customHeight="1">
      <c r="AM46" s="31">
        <v>0.38541666666666702</v>
      </c>
    </row>
    <row r="47" spans="39:39" ht="21" customHeight="1">
      <c r="AM47" s="31">
        <v>0.39583333333333398</v>
      </c>
    </row>
    <row r="48" spans="39:39" ht="21" customHeight="1">
      <c r="AM48" s="31">
        <v>0.40625</v>
      </c>
    </row>
    <row r="49" spans="39:39" ht="21" customHeight="1">
      <c r="AM49" s="31">
        <v>0.41666666666666702</v>
      </c>
    </row>
    <row r="50" spans="39:39" ht="21" customHeight="1">
      <c r="AM50" s="31">
        <v>0.42708333333333398</v>
      </c>
    </row>
    <row r="51" spans="39:39" ht="21" customHeight="1">
      <c r="AM51" s="31">
        <v>0.4375</v>
      </c>
    </row>
    <row r="52" spans="39:39" ht="21" customHeight="1">
      <c r="AM52" s="31">
        <v>0.44791666666666702</v>
      </c>
    </row>
    <row r="53" spans="39:39" ht="21" customHeight="1">
      <c r="AM53" s="31">
        <v>0.45833333333333398</v>
      </c>
    </row>
    <row r="54" spans="39:39" ht="21" customHeight="1">
      <c r="AM54" s="31">
        <v>0.46875</v>
      </c>
    </row>
    <row r="55" spans="39:39" ht="21" customHeight="1">
      <c r="AM55" s="31">
        <v>0.47916666666666702</v>
      </c>
    </row>
    <row r="56" spans="39:39" ht="21" customHeight="1">
      <c r="AM56" s="31">
        <v>0.48958333333333398</v>
      </c>
    </row>
    <row r="57" spans="39:39" ht="21" customHeight="1">
      <c r="AM57" s="31">
        <v>0.5</v>
      </c>
    </row>
    <row r="58" spans="39:39" ht="21" customHeight="1">
      <c r="AM58" s="31">
        <v>0.51041666666666696</v>
      </c>
    </row>
    <row r="59" spans="39:39" ht="21" customHeight="1">
      <c r="AM59" s="31">
        <v>0.52083333333333404</v>
      </c>
    </row>
    <row r="60" spans="39:39" ht="21" customHeight="1">
      <c r="AM60" s="31">
        <v>0.53125</v>
      </c>
    </row>
    <row r="61" spans="39:39" ht="21" customHeight="1">
      <c r="AM61" s="31">
        <v>0.54166666666666696</v>
      </c>
    </row>
    <row r="62" spans="39:39" ht="21" customHeight="1">
      <c r="AM62" s="31">
        <v>0.55208333333333404</v>
      </c>
    </row>
    <row r="63" spans="39:39" ht="21" customHeight="1">
      <c r="AM63" s="31">
        <v>0.562500000000001</v>
      </c>
    </row>
    <row r="64" spans="39:39" ht="21" customHeight="1">
      <c r="AM64" s="31">
        <v>0.57291666666666696</v>
      </c>
    </row>
    <row r="65" spans="39:39" ht="21" customHeight="1">
      <c r="AM65" s="31">
        <v>0.58333333333333404</v>
      </c>
    </row>
    <row r="66" spans="39:39" ht="21" customHeight="1">
      <c r="AM66" s="31">
        <v>0.593750000000001</v>
      </c>
    </row>
    <row r="67" spans="39:39" ht="21" customHeight="1">
      <c r="AM67" s="31">
        <v>0.60416666666666696</v>
      </c>
    </row>
    <row r="68" spans="39:39" ht="21" customHeight="1">
      <c r="AM68" s="31">
        <v>0.61458333333333404</v>
      </c>
    </row>
    <row r="69" spans="39:39" ht="21" customHeight="1">
      <c r="AM69" s="31">
        <v>0.625000000000001</v>
      </c>
    </row>
    <row r="70" spans="39:39" ht="21" customHeight="1">
      <c r="AM70" s="31">
        <v>0.63541666666666696</v>
      </c>
    </row>
    <row r="71" spans="39:39" ht="21" customHeight="1">
      <c r="AM71" s="31">
        <v>0.64583333333333404</v>
      </c>
    </row>
    <row r="72" spans="39:39" ht="21" customHeight="1">
      <c r="AM72" s="31">
        <v>0.656250000000001</v>
      </c>
    </row>
    <row r="73" spans="39:39" ht="21" customHeight="1">
      <c r="AM73" s="31">
        <v>0.66666666666666696</v>
      </c>
    </row>
    <row r="74" spans="39:39" ht="21" customHeight="1">
      <c r="AM74" s="31">
        <v>0.67708333333333404</v>
      </c>
    </row>
    <row r="75" spans="39:39" ht="21" customHeight="1">
      <c r="AM75" s="31">
        <v>0.687500000000001</v>
      </c>
    </row>
    <row r="76" spans="39:39" ht="21" customHeight="1">
      <c r="AM76" s="31">
        <v>0.69791666666666696</v>
      </c>
    </row>
    <row r="77" spans="39:39" ht="21" customHeight="1">
      <c r="AM77" s="31">
        <v>0.70833333333333404</v>
      </c>
    </row>
    <row r="78" spans="39:39" ht="21" customHeight="1">
      <c r="AM78" s="31">
        <v>0.718750000000001</v>
      </c>
    </row>
    <row r="79" spans="39:39" ht="21" customHeight="1">
      <c r="AM79" s="31">
        <v>0.72916666666666796</v>
      </c>
    </row>
    <row r="80" spans="39:39" ht="21" customHeight="1">
      <c r="AM80" s="31">
        <v>0.73958333333333404</v>
      </c>
    </row>
    <row r="81" spans="39:39" ht="21" customHeight="1">
      <c r="AM81" s="31">
        <v>0.750000000000001</v>
      </c>
    </row>
    <row r="82" spans="39:39" ht="21" customHeight="1">
      <c r="AM82" s="31">
        <v>0.76041666666666796</v>
      </c>
    </row>
    <row r="83" spans="39:39" ht="21" customHeight="1">
      <c r="AM83" s="31">
        <v>0.77083333333333404</v>
      </c>
    </row>
    <row r="84" spans="39:39" ht="21" customHeight="1">
      <c r="AM84" s="31">
        <v>0.781250000000001</v>
      </c>
    </row>
    <row r="85" spans="39:39" ht="21" customHeight="1">
      <c r="AM85" s="31">
        <v>0.79166666666666796</v>
      </c>
    </row>
    <row r="86" spans="39:39" ht="21" customHeight="1">
      <c r="AM86" s="31">
        <v>0.80208333333333404</v>
      </c>
    </row>
    <row r="87" spans="39:39" ht="21" customHeight="1">
      <c r="AM87" s="31">
        <v>0.812500000000001</v>
      </c>
    </row>
    <row r="88" spans="39:39" ht="21" customHeight="1">
      <c r="AM88" s="31">
        <v>0.82291666666666796</v>
      </c>
    </row>
    <row r="89" spans="39:39" ht="21" customHeight="1">
      <c r="AM89" s="31">
        <v>0.83333333333333404</v>
      </c>
    </row>
  </sheetData>
  <sheetProtection sheet="1" objects="1" scenarios="1"/>
  <mergeCells count="49">
    <mergeCell ref="F24:Q24"/>
    <mergeCell ref="R24:Z24"/>
    <mergeCell ref="F23:Z23"/>
    <mergeCell ref="F21:N21"/>
    <mergeCell ref="O21:P21"/>
    <mergeCell ref="Q21:Z21"/>
    <mergeCell ref="F22:Q22"/>
    <mergeCell ref="R22:Z22"/>
    <mergeCell ref="C19:C20"/>
    <mergeCell ref="D19:D20"/>
    <mergeCell ref="H19:Z19"/>
    <mergeCell ref="H20:Z20"/>
    <mergeCell ref="F19:G19"/>
    <mergeCell ref="F20:G20"/>
    <mergeCell ref="C25:C31"/>
    <mergeCell ref="D25:D31"/>
    <mergeCell ref="F25:G25"/>
    <mergeCell ref="H25:Z25"/>
    <mergeCell ref="F26:G26"/>
    <mergeCell ref="H26:Z26"/>
    <mergeCell ref="F30:G30"/>
    <mergeCell ref="H30:Z30"/>
    <mergeCell ref="F31:G31"/>
    <mergeCell ref="H31:Z31"/>
    <mergeCell ref="F27:G27"/>
    <mergeCell ref="H27:Z27"/>
    <mergeCell ref="F28:G28"/>
    <mergeCell ref="H28:Z28"/>
    <mergeCell ref="F29:G29"/>
    <mergeCell ref="H29:Z29"/>
    <mergeCell ref="C15:Y15"/>
    <mergeCell ref="C17:C18"/>
    <mergeCell ref="D17:D18"/>
    <mergeCell ref="F17:J17"/>
    <mergeCell ref="K17:Z17"/>
    <mergeCell ref="F18:J18"/>
    <mergeCell ref="K18:Z18"/>
    <mergeCell ref="C14:Y14"/>
    <mergeCell ref="B1:F1"/>
    <mergeCell ref="B3:Z3"/>
    <mergeCell ref="Q6:T6"/>
    <mergeCell ref="D8:E8"/>
    <mergeCell ref="I10:N10"/>
    <mergeCell ref="P10:Y10"/>
    <mergeCell ref="F11:G11"/>
    <mergeCell ref="I11:N11"/>
    <mergeCell ref="P11:Y11"/>
    <mergeCell ref="I12:N12"/>
    <mergeCell ref="P12:X12"/>
  </mergeCells>
  <phoneticPr fontId="1"/>
  <dataValidations count="2">
    <dataValidation type="list" allowBlank="1" showInputMessage="1" showErrorMessage="1" sqref="F25:G31">
      <formula1>"□,■"</formula1>
    </dataValidation>
    <dataValidation type="list" allowBlank="1" showInputMessage="1" showErrorMessage="1" sqref="F20 F19">
      <formula1>"■,□"</formula1>
    </dataValidation>
  </dataValidations>
  <printOptions horizontalCentered="1"/>
  <pageMargins left="0.39370078740157483" right="0.39370078740157483" top="0.47244094488188981" bottom="0.39370078740157483" header="0.31496062992125984" footer="0.19685039370078741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8"/>
  <sheetViews>
    <sheetView view="pageBreakPreview" zoomScale="90" zoomScaleNormal="100" zoomScaleSheetLayoutView="90" workbookViewId="0">
      <selection activeCell="X13" sqref="X13"/>
    </sheetView>
  </sheetViews>
  <sheetFormatPr defaultRowHeight="24.75" customHeight="1"/>
  <cols>
    <col min="1" max="3" width="9" style="35"/>
    <col min="4" max="4" width="4.125" style="35" customWidth="1"/>
    <col min="5" max="7" width="9.75" style="35" customWidth="1"/>
    <col min="8" max="16384" width="9" style="35"/>
  </cols>
  <sheetData>
    <row r="1" spans="1:10" ht="24.75" customHeight="1">
      <c r="A1" s="37" t="s">
        <v>162</v>
      </c>
    </row>
    <row r="2" spans="1:10" ht="24.75" customHeight="1">
      <c r="A2" s="37"/>
    </row>
    <row r="3" spans="1:10" ht="24.75" customHeight="1">
      <c r="A3" s="37"/>
    </row>
    <row r="4" spans="1:10" ht="24.75" customHeight="1">
      <c r="A4" s="344" t="s">
        <v>98</v>
      </c>
      <c r="B4" s="344"/>
      <c r="C4" s="344"/>
      <c r="D4" s="344"/>
      <c r="E4" s="344"/>
      <c r="F4" s="344"/>
      <c r="G4" s="344"/>
      <c r="H4" s="344"/>
      <c r="I4" s="344"/>
      <c r="J4" s="344"/>
    </row>
    <row r="6" spans="1:10" ht="27" customHeight="1">
      <c r="A6" s="35" t="s">
        <v>42</v>
      </c>
      <c r="I6" s="337" t="s">
        <v>43</v>
      </c>
      <c r="J6" s="337"/>
    </row>
    <row r="7" spans="1:10" ht="27" customHeight="1">
      <c r="A7" s="333" t="s">
        <v>44</v>
      </c>
      <c r="B7" s="333"/>
      <c r="C7" s="333"/>
      <c r="D7" s="333"/>
      <c r="E7" s="333" t="s">
        <v>177</v>
      </c>
      <c r="F7" s="333"/>
      <c r="G7" s="333"/>
      <c r="H7" s="333" t="s">
        <v>46</v>
      </c>
      <c r="I7" s="333"/>
      <c r="J7" s="333"/>
    </row>
    <row r="8" spans="1:10" ht="27" customHeight="1">
      <c r="A8" s="341" t="s">
        <v>75</v>
      </c>
      <c r="B8" s="342"/>
      <c r="C8" s="342"/>
      <c r="D8" s="343"/>
      <c r="E8" s="334"/>
      <c r="F8" s="334"/>
      <c r="G8" s="334"/>
      <c r="H8" s="335"/>
      <c r="I8" s="335"/>
      <c r="J8" s="335"/>
    </row>
    <row r="9" spans="1:10" ht="27" customHeight="1">
      <c r="A9" s="333" t="s">
        <v>49</v>
      </c>
      <c r="B9" s="333"/>
      <c r="C9" s="333"/>
      <c r="D9" s="333"/>
      <c r="E9" s="334"/>
      <c r="F9" s="334"/>
      <c r="G9" s="334"/>
      <c r="H9" s="335"/>
      <c r="I9" s="335"/>
      <c r="J9" s="335"/>
    </row>
    <row r="10" spans="1:10" ht="27" customHeight="1">
      <c r="A10" s="333" t="s">
        <v>50</v>
      </c>
      <c r="B10" s="333"/>
      <c r="C10" s="333"/>
      <c r="D10" s="333"/>
      <c r="E10" s="334"/>
      <c r="F10" s="334"/>
      <c r="G10" s="334"/>
      <c r="H10" s="335"/>
      <c r="I10" s="335"/>
      <c r="J10" s="335"/>
    </row>
    <row r="11" spans="1:10" ht="27" customHeight="1">
      <c r="A11" s="333"/>
      <c r="B11" s="333"/>
      <c r="C11" s="333"/>
      <c r="D11" s="333"/>
      <c r="E11" s="334"/>
      <c r="F11" s="334"/>
      <c r="G11" s="334"/>
      <c r="H11" s="333"/>
      <c r="I11" s="333"/>
      <c r="J11" s="333"/>
    </row>
    <row r="12" spans="1:10" ht="27" customHeight="1">
      <c r="A12" s="333"/>
      <c r="B12" s="333"/>
      <c r="C12" s="333"/>
      <c r="D12" s="333"/>
      <c r="E12" s="334"/>
      <c r="F12" s="334"/>
      <c r="G12" s="334"/>
      <c r="H12" s="333"/>
      <c r="I12" s="333"/>
      <c r="J12" s="333"/>
    </row>
    <row r="13" spans="1:10" ht="27" customHeight="1">
      <c r="A13" s="333"/>
      <c r="B13" s="333"/>
      <c r="C13" s="333"/>
      <c r="D13" s="333"/>
      <c r="E13" s="334"/>
      <c r="F13" s="334"/>
      <c r="G13" s="334"/>
      <c r="H13" s="333"/>
      <c r="I13" s="333"/>
      <c r="J13" s="333"/>
    </row>
    <row r="14" spans="1:10" ht="27" customHeight="1">
      <c r="A14" s="333"/>
      <c r="B14" s="333"/>
      <c r="C14" s="333"/>
      <c r="D14" s="333"/>
      <c r="E14" s="334"/>
      <c r="F14" s="334"/>
      <c r="G14" s="334"/>
      <c r="H14" s="333"/>
      <c r="I14" s="333"/>
      <c r="J14" s="333"/>
    </row>
    <row r="15" spans="1:10" ht="27" customHeight="1">
      <c r="A15" s="333"/>
      <c r="B15" s="333"/>
      <c r="C15" s="333"/>
      <c r="D15" s="333"/>
      <c r="E15" s="334"/>
      <c r="F15" s="334"/>
      <c r="G15" s="334"/>
      <c r="H15" s="333"/>
      <c r="I15" s="333"/>
      <c r="J15" s="333"/>
    </row>
    <row r="16" spans="1:10" ht="27" customHeight="1">
      <c r="A16" s="333" t="s">
        <v>47</v>
      </c>
      <c r="B16" s="333"/>
      <c r="C16" s="333"/>
      <c r="D16" s="333"/>
      <c r="E16" s="334" t="str">
        <f>IF(SUM(E8:G15)=0,"",SUM(E8:G15))</f>
        <v/>
      </c>
      <c r="F16" s="334"/>
      <c r="G16" s="334"/>
      <c r="H16" s="333"/>
      <c r="I16" s="333"/>
      <c r="J16" s="333"/>
    </row>
    <row r="17" spans="1:10" ht="44.25" customHeight="1"/>
    <row r="18" spans="1:10" ht="27" customHeight="1">
      <c r="A18" s="35" t="s">
        <v>48</v>
      </c>
      <c r="I18" s="337" t="s">
        <v>43</v>
      </c>
      <c r="J18" s="337"/>
    </row>
    <row r="19" spans="1:10" ht="27" customHeight="1">
      <c r="A19" s="333" t="s">
        <v>44</v>
      </c>
      <c r="B19" s="333"/>
      <c r="C19" s="333"/>
      <c r="D19" s="333"/>
      <c r="E19" s="333" t="s">
        <v>177</v>
      </c>
      <c r="F19" s="333"/>
      <c r="G19" s="333"/>
      <c r="H19" s="333" t="s">
        <v>46</v>
      </c>
      <c r="I19" s="333"/>
      <c r="J19" s="333"/>
    </row>
    <row r="20" spans="1:10" ht="27" customHeight="1">
      <c r="A20" s="333" t="s">
        <v>78</v>
      </c>
      <c r="B20" s="333"/>
      <c r="C20" s="333"/>
      <c r="D20" s="333"/>
      <c r="E20" s="334"/>
      <c r="F20" s="334"/>
      <c r="G20" s="334"/>
      <c r="H20" s="335"/>
      <c r="I20" s="335"/>
      <c r="J20" s="335"/>
    </row>
    <row r="21" spans="1:10" ht="27" customHeight="1">
      <c r="A21" s="333" t="s">
        <v>51</v>
      </c>
      <c r="B21" s="333"/>
      <c r="C21" s="333"/>
      <c r="D21" s="333"/>
      <c r="E21" s="334"/>
      <c r="F21" s="334"/>
      <c r="G21" s="334"/>
      <c r="H21" s="335"/>
      <c r="I21" s="335"/>
      <c r="J21" s="335"/>
    </row>
    <row r="22" spans="1:10" ht="27" customHeight="1">
      <c r="A22" s="333"/>
      <c r="B22" s="333"/>
      <c r="C22" s="333"/>
      <c r="D22" s="333"/>
      <c r="E22" s="334"/>
      <c r="F22" s="334"/>
      <c r="G22" s="334"/>
      <c r="H22" s="336"/>
      <c r="I22" s="336"/>
      <c r="J22" s="336"/>
    </row>
    <row r="23" spans="1:10" ht="27" customHeight="1">
      <c r="A23" s="333"/>
      <c r="B23" s="333"/>
      <c r="C23" s="333"/>
      <c r="D23" s="333"/>
      <c r="E23" s="334"/>
      <c r="F23" s="334"/>
      <c r="G23" s="334"/>
      <c r="H23" s="333"/>
      <c r="I23" s="333"/>
      <c r="J23" s="333"/>
    </row>
    <row r="24" spans="1:10" ht="27" customHeight="1">
      <c r="A24" s="333"/>
      <c r="B24" s="333"/>
      <c r="C24" s="333"/>
      <c r="D24" s="333"/>
      <c r="E24" s="334"/>
      <c r="F24" s="334"/>
      <c r="G24" s="334"/>
      <c r="H24" s="333"/>
      <c r="I24" s="333"/>
      <c r="J24" s="333"/>
    </row>
    <row r="25" spans="1:10" ht="27" customHeight="1">
      <c r="A25" s="333"/>
      <c r="B25" s="333"/>
      <c r="C25" s="333"/>
      <c r="D25" s="333"/>
      <c r="E25" s="334"/>
      <c r="F25" s="334"/>
      <c r="G25" s="334"/>
      <c r="H25" s="333"/>
      <c r="I25" s="333"/>
      <c r="J25" s="333"/>
    </row>
    <row r="26" spans="1:10" ht="27" customHeight="1">
      <c r="A26" s="333"/>
      <c r="B26" s="333"/>
      <c r="C26" s="333"/>
      <c r="D26" s="333"/>
      <c r="E26" s="334"/>
      <c r="F26" s="334"/>
      <c r="G26" s="334"/>
      <c r="H26" s="333"/>
      <c r="I26" s="333"/>
      <c r="J26" s="333"/>
    </row>
    <row r="27" spans="1:10" ht="27" customHeight="1">
      <c r="A27" s="333"/>
      <c r="B27" s="333"/>
      <c r="C27" s="333"/>
      <c r="D27" s="333"/>
      <c r="E27" s="334"/>
      <c r="F27" s="334"/>
      <c r="G27" s="334"/>
      <c r="H27" s="333"/>
      <c r="I27" s="333"/>
      <c r="J27" s="333"/>
    </row>
    <row r="28" spans="1:10" ht="27" customHeight="1">
      <c r="A28" s="333" t="s">
        <v>47</v>
      </c>
      <c r="B28" s="333"/>
      <c r="C28" s="333"/>
      <c r="D28" s="333"/>
      <c r="E28" s="334" t="str">
        <f>IF(SUM(E20:G27)=0,"",SUM(E20:G27))</f>
        <v/>
      </c>
      <c r="F28" s="334"/>
      <c r="G28" s="334"/>
      <c r="H28" s="333"/>
      <c r="I28" s="333"/>
      <c r="J28" s="333"/>
    </row>
  </sheetData>
  <sheetProtection sheet="1" objects="1" scenarios="1" selectLockedCells="1"/>
  <mergeCells count="63">
    <mergeCell ref="A27:D27"/>
    <mergeCell ref="E27:G27"/>
    <mergeCell ref="H27:J27"/>
    <mergeCell ref="A28:D28"/>
    <mergeCell ref="E28:G28"/>
    <mergeCell ref="H28:J28"/>
    <mergeCell ref="A25:D25"/>
    <mergeCell ref="E25:G25"/>
    <mergeCell ref="H25:J25"/>
    <mergeCell ref="A26:D26"/>
    <mergeCell ref="E26:G26"/>
    <mergeCell ref="H26:J26"/>
    <mergeCell ref="A23:D23"/>
    <mergeCell ref="E23:G23"/>
    <mergeCell ref="H23:J23"/>
    <mergeCell ref="A24:D24"/>
    <mergeCell ref="E24:G24"/>
    <mergeCell ref="H24:J24"/>
    <mergeCell ref="A20:D20"/>
    <mergeCell ref="E20:G20"/>
    <mergeCell ref="H20:J20"/>
    <mergeCell ref="A22:D22"/>
    <mergeCell ref="E21:G21"/>
    <mergeCell ref="H21:J21"/>
    <mergeCell ref="A21:D21"/>
    <mergeCell ref="E22:G22"/>
    <mergeCell ref="H22:J22"/>
    <mergeCell ref="A16:D16"/>
    <mergeCell ref="E16:G16"/>
    <mergeCell ref="H16:J16"/>
    <mergeCell ref="I18:J18"/>
    <mergeCell ref="A19:D19"/>
    <mergeCell ref="E19:G19"/>
    <mergeCell ref="H19:J19"/>
    <mergeCell ref="A14:D14"/>
    <mergeCell ref="E14:G14"/>
    <mergeCell ref="H14:J14"/>
    <mergeCell ref="A15:D15"/>
    <mergeCell ref="E15:G15"/>
    <mergeCell ref="H15:J15"/>
    <mergeCell ref="A12:D12"/>
    <mergeCell ref="E12:G12"/>
    <mergeCell ref="H12:J12"/>
    <mergeCell ref="A13:D13"/>
    <mergeCell ref="E13:G13"/>
    <mergeCell ref="H13:J13"/>
    <mergeCell ref="A11:D11"/>
    <mergeCell ref="E9:G9"/>
    <mergeCell ref="H9:J9"/>
    <mergeCell ref="A9:D9"/>
    <mergeCell ref="E10:G10"/>
    <mergeCell ref="H10:J10"/>
    <mergeCell ref="A10:D10"/>
    <mergeCell ref="E11:G11"/>
    <mergeCell ref="H11:J11"/>
    <mergeCell ref="A8:D8"/>
    <mergeCell ref="E8:G8"/>
    <mergeCell ref="H8:J8"/>
    <mergeCell ref="A4:J4"/>
    <mergeCell ref="I6:J6"/>
    <mergeCell ref="A7:D7"/>
    <mergeCell ref="E7:G7"/>
    <mergeCell ref="H7:J7"/>
  </mergeCells>
  <phoneticPr fontId="1"/>
  <pageMargins left="0.62992125984251968" right="0.19685039370078741" top="0.59055118110236227" bottom="0.59055118110236227" header="0.51181102362204722" footer="0.51181102362204722"/>
  <pageSetup paperSize="9" orientation="portrait" r:id="rId1"/>
  <headerFooter alignWithMargins="0">
    <oddFooter xml:space="preserve">&amp;R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AE35"/>
  <sheetViews>
    <sheetView view="pageBreakPreview" zoomScale="90" zoomScaleNormal="90" zoomScaleSheetLayoutView="90" workbookViewId="0">
      <selection activeCell="X13" sqref="X13"/>
    </sheetView>
  </sheetViews>
  <sheetFormatPr defaultColWidth="4.125" defaultRowHeight="24" customHeight="1"/>
  <cols>
    <col min="1" max="1" width="1.25" style="6" customWidth="1"/>
    <col min="2" max="2" width="1.625" style="6" customWidth="1"/>
    <col min="3" max="24" width="4.125" style="6"/>
    <col min="25" max="25" width="1.625" style="6" customWidth="1"/>
    <col min="26" max="26" width="1.25" style="6" customWidth="1"/>
    <col min="27" max="29" width="4.125" style="6"/>
    <col min="30" max="31" width="12.625" style="6" customWidth="1"/>
    <col min="32" max="16384" width="4.125" style="6"/>
  </cols>
  <sheetData>
    <row r="1" spans="2:25" ht="18" customHeight="1">
      <c r="B1" s="375" t="s">
        <v>163</v>
      </c>
      <c r="C1" s="375"/>
      <c r="D1" s="375"/>
      <c r="E1" s="375"/>
      <c r="F1" s="375"/>
      <c r="G1" s="375"/>
      <c r="H1" s="375"/>
    </row>
    <row r="2" spans="2:25" ht="12" customHeight="1"/>
    <row r="3" spans="2:25" ht="24" customHeight="1">
      <c r="C3" s="464" t="s">
        <v>111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</row>
    <row r="4" spans="2:25" ht="18" customHeight="1"/>
    <row r="5" spans="2:25" ht="24" customHeight="1">
      <c r="P5" s="465"/>
      <c r="Q5" s="465"/>
      <c r="R5" s="465"/>
      <c r="S5" s="12" t="s">
        <v>19</v>
      </c>
      <c r="T5" s="47"/>
      <c r="U5" s="12" t="s">
        <v>20</v>
      </c>
      <c r="V5" s="47"/>
      <c r="W5" s="12" t="s">
        <v>21</v>
      </c>
    </row>
    <row r="6" spans="2:25" ht="12" customHeight="1"/>
    <row r="7" spans="2:25" ht="24" customHeight="1">
      <c r="D7" s="466" t="s">
        <v>22</v>
      </c>
      <c r="E7" s="466"/>
      <c r="F7" s="466"/>
      <c r="G7" s="44"/>
      <c r="H7" s="44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</row>
    <row r="8" spans="2:25" ht="12" customHeight="1"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</row>
    <row r="9" spans="2:25" ht="33" customHeight="1">
      <c r="C9" s="48"/>
      <c r="D9" s="48"/>
      <c r="E9" s="48"/>
      <c r="F9" s="48"/>
      <c r="G9" s="48"/>
      <c r="H9" s="48"/>
      <c r="I9" s="467" t="s">
        <v>16</v>
      </c>
      <c r="J9" s="467"/>
      <c r="K9" s="467"/>
      <c r="L9" s="467"/>
      <c r="M9" s="467"/>
      <c r="N9" s="467"/>
      <c r="O9" s="46"/>
      <c r="P9" s="153"/>
      <c r="Q9" s="153"/>
      <c r="R9" s="153"/>
      <c r="S9" s="153"/>
      <c r="T9" s="153"/>
      <c r="U9" s="153"/>
      <c r="V9" s="153"/>
      <c r="W9" s="153"/>
      <c r="X9" s="153"/>
      <c r="Y9" s="153"/>
    </row>
    <row r="10" spans="2:25" ht="33" customHeight="1">
      <c r="C10" s="48"/>
      <c r="D10" s="48"/>
      <c r="E10" s="48"/>
      <c r="F10" s="371" t="s">
        <v>112</v>
      </c>
      <c r="G10" s="371"/>
      <c r="H10" s="48"/>
      <c r="I10" s="467" t="s">
        <v>69</v>
      </c>
      <c r="J10" s="467"/>
      <c r="K10" s="467"/>
      <c r="L10" s="467"/>
      <c r="M10" s="467"/>
      <c r="N10" s="467"/>
      <c r="O10" s="46"/>
      <c r="P10" s="505"/>
      <c r="Q10" s="505"/>
      <c r="R10" s="505"/>
      <c r="S10" s="505"/>
      <c r="T10" s="505"/>
      <c r="U10" s="505"/>
      <c r="V10" s="505"/>
      <c r="W10" s="505"/>
      <c r="X10" s="505"/>
      <c r="Y10" s="505"/>
    </row>
    <row r="11" spans="2:25" ht="33" customHeight="1">
      <c r="I11" s="506" t="s">
        <v>61</v>
      </c>
      <c r="J11" s="506"/>
      <c r="K11" s="506"/>
      <c r="L11" s="506"/>
      <c r="M11" s="506"/>
      <c r="N11" s="506"/>
      <c r="O11" s="48"/>
      <c r="P11" s="157"/>
      <c r="Q11" s="157"/>
      <c r="R11" s="157"/>
      <c r="S11" s="157"/>
      <c r="T11" s="157"/>
      <c r="U11" s="157"/>
      <c r="V11" s="157"/>
      <c r="W11" s="157"/>
      <c r="X11" s="157"/>
      <c r="Y11" s="157"/>
    </row>
    <row r="12" spans="2:25" ht="33" customHeight="1">
      <c r="B12" s="60"/>
      <c r="C12" s="60"/>
      <c r="D12" s="60"/>
      <c r="E12" s="60"/>
      <c r="F12" s="60"/>
      <c r="G12" s="60"/>
      <c r="H12" s="60"/>
      <c r="I12" s="352" t="s">
        <v>125</v>
      </c>
      <c r="J12" s="352"/>
      <c r="K12" s="352"/>
      <c r="L12" s="352"/>
      <c r="M12" s="352"/>
      <c r="N12" s="352"/>
      <c r="O12" s="59"/>
      <c r="P12" s="368"/>
      <c r="Q12" s="368"/>
      <c r="R12" s="368"/>
      <c r="S12" s="368"/>
      <c r="T12" s="368"/>
      <c r="U12" s="368"/>
      <c r="V12" s="368"/>
      <c r="W12" s="368"/>
      <c r="X12" s="368"/>
      <c r="Y12" s="368"/>
    </row>
    <row r="13" spans="2:25" ht="18" customHeight="1"/>
    <row r="14" spans="2:25" ht="24" customHeight="1">
      <c r="C14" s="418" t="s">
        <v>178</v>
      </c>
      <c r="D14" s="418"/>
      <c r="E14" s="418"/>
      <c r="F14" s="418"/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</row>
    <row r="15" spans="2:25" ht="24" customHeight="1">
      <c r="C15" s="418" t="s">
        <v>179</v>
      </c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</row>
    <row r="16" spans="2:25" ht="18" customHeight="1" thickBot="1"/>
    <row r="17" spans="3:31" ht="18" customHeight="1" thickBot="1">
      <c r="D17" s="514" t="s">
        <v>99</v>
      </c>
      <c r="E17" s="515"/>
      <c r="F17" s="515"/>
      <c r="G17" s="516"/>
      <c r="H17" s="7"/>
      <c r="I17" s="57"/>
      <c r="J17" s="8"/>
      <c r="K17" s="49" t="s">
        <v>71</v>
      </c>
      <c r="L17" s="50"/>
      <c r="M17" s="8"/>
      <c r="N17" s="8"/>
      <c r="O17" s="8"/>
      <c r="P17" s="8"/>
      <c r="Q17" s="51" t="s">
        <v>72</v>
      </c>
      <c r="R17" s="8"/>
      <c r="S17" s="8"/>
      <c r="T17" s="8"/>
      <c r="U17" s="8"/>
      <c r="V17" s="8"/>
      <c r="W17" s="52" t="s">
        <v>14</v>
      </c>
    </row>
    <row r="18" spans="3:31" ht="50.1" customHeight="1" thickBot="1">
      <c r="D18" s="517"/>
      <c r="E18" s="518"/>
      <c r="F18" s="518"/>
      <c r="G18" s="519"/>
      <c r="H18" s="509" t="str">
        <f>IF((LEN($AE$18)-6)&lt;=1,"",MID($AE$18,(LEN($AE$18)-7),1))</f>
        <v/>
      </c>
      <c r="I18" s="510"/>
      <c r="J18" s="520" t="str">
        <f>IF((LEN($AE$18)-5)&lt;=1,"",MID($AE$18,(LEN($AE$18)-6),1))</f>
        <v/>
      </c>
      <c r="K18" s="521"/>
      <c r="L18" s="507" t="str">
        <f>IF((LEN($AE$18)-4)&lt;=1,"",MID($AE$18,(LEN($AE$18)-5),1))</f>
        <v/>
      </c>
      <c r="M18" s="508"/>
      <c r="N18" s="511" t="str">
        <f>IF((LEN($AE$18)-3)&lt;=1,"",MID($AE$18,(LEN($AE$18)-4),1))</f>
        <v/>
      </c>
      <c r="O18" s="508"/>
      <c r="P18" s="511" t="str">
        <f>IF((LEN($AE$18)-2)&lt;=1,"",MID($AE$18,(LEN($AE$18)-3),1))</f>
        <v/>
      </c>
      <c r="Q18" s="521"/>
      <c r="R18" s="507" t="str">
        <f>IF((LEN($AE$18)-1)&lt;=1,"",MID($AE$18,(LEN($AE$18)-2),1))</f>
        <v/>
      </c>
      <c r="S18" s="508"/>
      <c r="T18" s="511" t="str">
        <f>IF((LEN($AE$18))&lt;=1,"",MID($AE$18,(LEN($AE$18)-1),1))</f>
        <v/>
      </c>
      <c r="U18" s="508"/>
      <c r="V18" s="511" t="str">
        <f>IF((LEN($AE$18))&lt;=1,"",MID($AE$18,(LEN($AE$18)),1))</f>
        <v/>
      </c>
      <c r="W18" s="525"/>
      <c r="AC18" s="53"/>
      <c r="AD18" s="54" t="str">
        <f>【11号】実績明細書!AG26</f>
        <v/>
      </c>
      <c r="AE18" s="55" t="str">
        <f>IF(AD18="","",TEXT(AD18,"\0"))</f>
        <v/>
      </c>
    </row>
    <row r="19" spans="3:31" ht="12" customHeight="1"/>
    <row r="20" spans="3:31" ht="24" customHeight="1">
      <c r="F20" s="526" t="s">
        <v>113</v>
      </c>
      <c r="G20" s="526"/>
      <c r="H20" s="526"/>
      <c r="I20" s="526"/>
      <c r="J20" s="526"/>
      <c r="K20" s="526"/>
      <c r="L20" s="526"/>
      <c r="M20" s="526"/>
      <c r="N20" s="526"/>
      <c r="O20" s="526"/>
      <c r="P20" s="526"/>
      <c r="Q20" s="526"/>
      <c r="R20" s="526"/>
      <c r="S20" s="526"/>
      <c r="T20" s="526"/>
      <c r="U20" s="526"/>
    </row>
    <row r="21" spans="3:31" ht="18" customHeight="1"/>
    <row r="22" spans="3:31" ht="24" customHeight="1">
      <c r="C22" s="471" t="s">
        <v>114</v>
      </c>
      <c r="D22" s="471"/>
      <c r="E22" s="471"/>
      <c r="F22" s="471"/>
      <c r="G22" s="471"/>
      <c r="H22" s="471"/>
    </row>
    <row r="23" spans="3:31" ht="34.5" customHeight="1">
      <c r="C23" s="69"/>
      <c r="D23" s="70"/>
      <c r="E23" s="70"/>
      <c r="F23" s="70"/>
      <c r="G23" s="70"/>
      <c r="H23" s="71"/>
    </row>
    <row r="24" spans="3:31" ht="24" customHeight="1">
      <c r="C24" s="523" t="s">
        <v>115</v>
      </c>
      <c r="D24" s="523"/>
      <c r="E24" s="523"/>
      <c r="F24" s="523"/>
      <c r="G24" s="523"/>
      <c r="H24" s="523"/>
      <c r="I24" s="523"/>
      <c r="J24" s="523"/>
      <c r="K24" s="523"/>
      <c r="L24" s="523"/>
      <c r="M24" s="523"/>
      <c r="N24" s="523"/>
      <c r="O24" s="523"/>
      <c r="P24" s="523"/>
      <c r="Q24" s="523"/>
      <c r="R24" s="523"/>
      <c r="S24" s="523"/>
      <c r="T24" s="523"/>
      <c r="U24" s="523"/>
      <c r="V24" s="523"/>
      <c r="W24" s="523"/>
      <c r="X24" s="523"/>
    </row>
    <row r="25" spans="3:31" ht="18" customHeight="1"/>
    <row r="26" spans="3:31" ht="24" customHeight="1" thickBot="1">
      <c r="C26" s="524" t="s">
        <v>100</v>
      </c>
      <c r="D26" s="524"/>
      <c r="E26" s="524"/>
      <c r="F26" s="524"/>
      <c r="G26" s="524"/>
      <c r="H26" s="524"/>
      <c r="I26" s="524"/>
      <c r="J26" s="524"/>
      <c r="K26" s="524"/>
      <c r="L26" s="524"/>
      <c r="M26" s="524"/>
      <c r="N26" s="524"/>
      <c r="O26" s="524"/>
      <c r="P26" s="524"/>
      <c r="Q26" s="524"/>
      <c r="R26" s="524"/>
      <c r="S26" s="524"/>
      <c r="T26" s="524"/>
      <c r="U26" s="524"/>
      <c r="V26" s="524"/>
      <c r="W26" s="524"/>
      <c r="X26" s="524"/>
    </row>
    <row r="27" spans="3:31" ht="30" customHeight="1">
      <c r="C27" s="497" t="s">
        <v>101</v>
      </c>
      <c r="D27" s="498"/>
      <c r="E27" s="499"/>
      <c r="F27" s="512"/>
      <c r="G27" s="512"/>
      <c r="H27" s="512"/>
      <c r="I27" s="512"/>
      <c r="J27" s="512"/>
      <c r="K27" s="512"/>
      <c r="L27" s="512"/>
      <c r="M27" s="512"/>
      <c r="N27" s="513"/>
      <c r="O27" s="503" t="s">
        <v>102</v>
      </c>
      <c r="P27" s="498"/>
      <c r="Q27" s="499"/>
      <c r="R27" s="512"/>
      <c r="S27" s="512"/>
      <c r="T27" s="512"/>
      <c r="U27" s="512"/>
      <c r="V27" s="512"/>
      <c r="W27" s="512"/>
      <c r="X27" s="522"/>
    </row>
    <row r="28" spans="3:31" ht="30" customHeight="1">
      <c r="C28" s="500"/>
      <c r="D28" s="501"/>
      <c r="E28" s="502"/>
      <c r="F28" s="468" t="s">
        <v>103</v>
      </c>
      <c r="G28" s="469"/>
      <c r="H28" s="469"/>
      <c r="I28" s="469"/>
      <c r="J28" s="470"/>
      <c r="K28" s="116"/>
      <c r="L28" s="117"/>
      <c r="M28" s="117"/>
      <c r="N28" s="118"/>
      <c r="O28" s="504"/>
      <c r="P28" s="501"/>
      <c r="Q28" s="502"/>
      <c r="R28" s="468" t="s">
        <v>104</v>
      </c>
      <c r="S28" s="469"/>
      <c r="T28" s="469"/>
      <c r="U28" s="470"/>
      <c r="V28" s="117"/>
      <c r="W28" s="117"/>
      <c r="X28" s="119"/>
    </row>
    <row r="29" spans="3:31" ht="30.75" customHeight="1">
      <c r="C29" s="472" t="s">
        <v>105</v>
      </c>
      <c r="D29" s="473"/>
      <c r="E29" s="474"/>
      <c r="F29" s="56" t="s">
        <v>106</v>
      </c>
      <c r="G29" s="475" t="s">
        <v>107</v>
      </c>
      <c r="H29" s="475"/>
      <c r="I29" s="45" t="s">
        <v>106</v>
      </c>
      <c r="J29" s="475" t="s">
        <v>108</v>
      </c>
      <c r="K29" s="475"/>
      <c r="L29" s="45" t="s">
        <v>109</v>
      </c>
      <c r="M29" s="475" t="s">
        <v>86</v>
      </c>
      <c r="N29" s="476"/>
      <c r="O29" s="477" t="s">
        <v>18</v>
      </c>
      <c r="P29" s="473"/>
      <c r="Q29" s="474"/>
      <c r="R29" s="120"/>
      <c r="S29" s="121"/>
      <c r="T29" s="121"/>
      <c r="U29" s="121"/>
      <c r="V29" s="121"/>
      <c r="W29" s="121"/>
      <c r="X29" s="122"/>
    </row>
    <row r="30" spans="3:31" ht="34.5" customHeight="1" thickBot="1">
      <c r="C30" s="478" t="s">
        <v>110</v>
      </c>
      <c r="D30" s="479"/>
      <c r="E30" s="480"/>
      <c r="F30" s="481"/>
      <c r="G30" s="481"/>
      <c r="H30" s="481"/>
      <c r="I30" s="481"/>
      <c r="J30" s="481"/>
      <c r="K30" s="481"/>
      <c r="L30" s="481"/>
      <c r="M30" s="481"/>
      <c r="N30" s="481"/>
      <c r="O30" s="481"/>
      <c r="P30" s="481"/>
      <c r="Q30" s="481"/>
      <c r="R30" s="481"/>
      <c r="S30" s="481"/>
      <c r="T30" s="481"/>
      <c r="U30" s="481"/>
      <c r="V30" s="481"/>
      <c r="W30" s="481"/>
      <c r="X30" s="482"/>
    </row>
    <row r="31" spans="3:31" ht="18" customHeight="1"/>
    <row r="32" spans="3:31" ht="24" customHeight="1">
      <c r="C32" s="471" t="s">
        <v>180</v>
      </c>
      <c r="D32" s="471"/>
      <c r="E32" s="471"/>
      <c r="F32" s="471"/>
      <c r="G32" s="471"/>
      <c r="H32" s="471"/>
      <c r="I32" s="471"/>
      <c r="J32" s="471"/>
      <c r="K32" s="471"/>
      <c r="L32" s="471"/>
      <c r="M32" s="471"/>
      <c r="N32" s="471"/>
      <c r="O32" s="471"/>
      <c r="P32" s="471"/>
      <c r="Q32" s="471"/>
      <c r="R32" s="471"/>
      <c r="S32" s="471"/>
      <c r="T32" s="471"/>
      <c r="U32" s="471"/>
      <c r="V32" s="471"/>
      <c r="W32" s="471"/>
      <c r="X32" s="471"/>
    </row>
    <row r="33" spans="3:24" ht="24" customHeight="1">
      <c r="C33" s="491" t="s">
        <v>116</v>
      </c>
      <c r="D33" s="492"/>
      <c r="E33" s="493"/>
      <c r="F33" s="489" t="s">
        <v>118</v>
      </c>
      <c r="G33" s="487"/>
      <c r="H33" s="487"/>
      <c r="I33" s="487"/>
      <c r="J33" s="483"/>
      <c r="K33" s="483"/>
      <c r="L33" s="483"/>
      <c r="M33" s="483"/>
      <c r="N33" s="483"/>
      <c r="O33" s="483"/>
      <c r="P33" s="483"/>
      <c r="Q33" s="487" t="s">
        <v>117</v>
      </c>
      <c r="R33" s="487"/>
      <c r="S33" s="483"/>
      <c r="T33" s="483"/>
      <c r="U33" s="483"/>
      <c r="V33" s="483"/>
      <c r="W33" s="483"/>
      <c r="X33" s="484"/>
    </row>
    <row r="34" spans="3:24" ht="24" customHeight="1">
      <c r="C34" s="494" t="s">
        <v>119</v>
      </c>
      <c r="D34" s="495"/>
      <c r="E34" s="496"/>
      <c r="F34" s="490" t="s">
        <v>118</v>
      </c>
      <c r="G34" s="488"/>
      <c r="H34" s="488"/>
      <c r="I34" s="488"/>
      <c r="J34" s="485"/>
      <c r="K34" s="485"/>
      <c r="L34" s="485"/>
      <c r="M34" s="485"/>
      <c r="N34" s="485"/>
      <c r="O34" s="485"/>
      <c r="P34" s="485"/>
      <c r="Q34" s="488" t="s">
        <v>117</v>
      </c>
      <c r="R34" s="488"/>
      <c r="S34" s="485"/>
      <c r="T34" s="485"/>
      <c r="U34" s="485"/>
      <c r="V34" s="485"/>
      <c r="W34" s="485"/>
      <c r="X34" s="486"/>
    </row>
    <row r="35" spans="3:24" ht="7.5" customHeight="1"/>
  </sheetData>
  <mergeCells count="53">
    <mergeCell ref="R18:S18"/>
    <mergeCell ref="H18:I18"/>
    <mergeCell ref="T18:U18"/>
    <mergeCell ref="F27:N27"/>
    <mergeCell ref="D17:G18"/>
    <mergeCell ref="J18:K18"/>
    <mergeCell ref="L18:M18"/>
    <mergeCell ref="N18:O18"/>
    <mergeCell ref="P18:Q18"/>
    <mergeCell ref="R27:X27"/>
    <mergeCell ref="C24:X24"/>
    <mergeCell ref="C22:H22"/>
    <mergeCell ref="C26:X26"/>
    <mergeCell ref="V18:W18"/>
    <mergeCell ref="F20:U20"/>
    <mergeCell ref="P10:Y10"/>
    <mergeCell ref="I11:N11"/>
    <mergeCell ref="F10:G10"/>
    <mergeCell ref="C14:X14"/>
    <mergeCell ref="C15:X15"/>
    <mergeCell ref="P12:Y12"/>
    <mergeCell ref="I12:N12"/>
    <mergeCell ref="P11:W11"/>
    <mergeCell ref="X11:Y11"/>
    <mergeCell ref="I10:N10"/>
    <mergeCell ref="C33:E33"/>
    <mergeCell ref="C34:E34"/>
    <mergeCell ref="J33:P33"/>
    <mergeCell ref="J34:P34"/>
    <mergeCell ref="C27:E28"/>
    <mergeCell ref="O27:Q28"/>
    <mergeCell ref="F28:J28"/>
    <mergeCell ref="S33:X33"/>
    <mergeCell ref="S34:X34"/>
    <mergeCell ref="Q33:R33"/>
    <mergeCell ref="Q34:R34"/>
    <mergeCell ref="F33:I33"/>
    <mergeCell ref="F34:I34"/>
    <mergeCell ref="R28:U28"/>
    <mergeCell ref="C32:X32"/>
    <mergeCell ref="C29:E29"/>
    <mergeCell ref="G29:H29"/>
    <mergeCell ref="J29:K29"/>
    <mergeCell ref="M29:N29"/>
    <mergeCell ref="O29:Q29"/>
    <mergeCell ref="C30:E30"/>
    <mergeCell ref="F30:X30"/>
    <mergeCell ref="B1:H1"/>
    <mergeCell ref="C3:X3"/>
    <mergeCell ref="P5:R5"/>
    <mergeCell ref="D7:F7"/>
    <mergeCell ref="I9:N9"/>
    <mergeCell ref="P9:Y9"/>
  </mergeCells>
  <phoneticPr fontId="1"/>
  <dataValidations count="2">
    <dataValidation imeMode="halfKatakana" allowBlank="1" showInputMessage="1" showErrorMessage="1" sqref="F30:X30"/>
    <dataValidation type="list" allowBlank="1" showInputMessage="1" showErrorMessage="1" sqref="F29 I29 L29">
      <formula1>"■,□"</formula1>
    </dataValidation>
  </dataValidations>
  <printOptions horizontalCentered="1"/>
  <pageMargins left="0.39370078740157483" right="0.39370078740157483" top="0.47244094488188981" bottom="0.39370078740157483" header="0.31496062992125984" footer="0.19685039370078741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RowHeight="13.5"/>
  <cols>
    <col min="3" max="3" width="11.125" customWidth="1"/>
  </cols>
  <sheetData>
    <row r="1" spans="1:3">
      <c r="A1" t="s">
        <v>3</v>
      </c>
      <c r="C1" t="s">
        <v>4</v>
      </c>
    </row>
    <row r="2" spans="1:3">
      <c r="A2" s="2" t="s">
        <v>11</v>
      </c>
      <c r="B2" s="2" t="s">
        <v>5</v>
      </c>
      <c r="C2" s="1" t="s">
        <v>6</v>
      </c>
    </row>
    <row r="3" spans="1:3">
      <c r="A3" s="2">
        <v>1</v>
      </c>
      <c r="B3" s="2">
        <v>1</v>
      </c>
      <c r="C3" s="1">
        <v>40000</v>
      </c>
    </row>
    <row r="4" spans="1:3">
      <c r="A4" s="2">
        <v>11</v>
      </c>
      <c r="B4" s="2">
        <v>2</v>
      </c>
      <c r="C4" s="1">
        <v>80000</v>
      </c>
    </row>
    <row r="5" spans="1:3">
      <c r="A5" s="2">
        <v>21</v>
      </c>
      <c r="B5" s="2">
        <v>3</v>
      </c>
      <c r="C5" s="1">
        <v>120000</v>
      </c>
    </row>
    <row r="6" spans="1:3">
      <c r="A6" s="2">
        <v>31</v>
      </c>
      <c r="B6" s="2">
        <v>4</v>
      </c>
      <c r="C6" s="1">
        <v>160000</v>
      </c>
    </row>
    <row r="7" spans="1:3">
      <c r="A7" s="2">
        <v>41</v>
      </c>
      <c r="B7" s="2">
        <v>5</v>
      </c>
      <c r="C7" s="1">
        <v>200000</v>
      </c>
    </row>
    <row r="8" spans="1:3">
      <c r="A8" s="2">
        <v>51</v>
      </c>
      <c r="B8" s="2">
        <v>6</v>
      </c>
      <c r="C8" s="1">
        <v>240000</v>
      </c>
    </row>
    <row r="9" spans="1:3">
      <c r="A9" s="2">
        <v>61</v>
      </c>
      <c r="B9" s="2">
        <v>7</v>
      </c>
      <c r="C9" s="1">
        <v>280000</v>
      </c>
    </row>
    <row r="10" spans="1:3">
      <c r="A10" s="2">
        <v>71</v>
      </c>
      <c r="B10" s="2">
        <v>8</v>
      </c>
      <c r="C10" s="1">
        <v>320000</v>
      </c>
    </row>
    <row r="11" spans="1:3">
      <c r="A11" s="2">
        <v>81</v>
      </c>
      <c r="B11" s="2">
        <v>9</v>
      </c>
      <c r="C11" s="1">
        <v>360000</v>
      </c>
    </row>
    <row r="12" spans="1:3">
      <c r="A12" s="2">
        <v>91</v>
      </c>
      <c r="B12" s="2">
        <v>10</v>
      </c>
      <c r="C12" s="1">
        <v>400000</v>
      </c>
    </row>
    <row r="15" spans="1:3">
      <c r="A15" t="s">
        <v>7</v>
      </c>
      <c r="C15" t="s">
        <v>8</v>
      </c>
    </row>
    <row r="16" spans="1:3">
      <c r="A16" s="2" t="s">
        <v>11</v>
      </c>
      <c r="B16" s="2" t="s">
        <v>5</v>
      </c>
      <c r="C16" s="2" t="s">
        <v>6</v>
      </c>
    </row>
    <row r="17" spans="1:3">
      <c r="A17" s="4">
        <v>1</v>
      </c>
      <c r="B17" s="3" t="s">
        <v>9</v>
      </c>
      <c r="C17" s="1">
        <v>40000</v>
      </c>
    </row>
    <row r="18" spans="1:3">
      <c r="A18" s="4">
        <v>7</v>
      </c>
      <c r="B18" s="4" t="s">
        <v>10</v>
      </c>
      <c r="C18" s="1">
        <v>80000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B1:AR85"/>
  <sheetViews>
    <sheetView view="pageBreakPreview" zoomScale="90" zoomScaleNormal="100" zoomScaleSheetLayoutView="90" workbookViewId="0">
      <selection activeCell="E13" sqref="E13:G15"/>
    </sheetView>
  </sheetViews>
  <sheetFormatPr defaultRowHeight="13.5"/>
  <cols>
    <col min="1" max="2" width="1.25" style="131" customWidth="1"/>
    <col min="3" max="3" width="4.25" style="131" customWidth="1"/>
    <col min="4" max="16" width="3.75" style="131" customWidth="1"/>
    <col min="17" max="17" width="3.75" style="99" customWidth="1"/>
    <col min="18" max="31" width="3.75" style="131" customWidth="1"/>
    <col min="32" max="32" width="4.5" style="131" customWidth="1"/>
    <col min="33" max="38" width="3.75" style="131" customWidth="1"/>
    <col min="39" max="40" width="1.25" style="131" customWidth="1"/>
    <col min="41" max="41" width="9" style="131"/>
    <col min="42" max="44" width="8.875" style="106" customWidth="1"/>
    <col min="45" max="16384" width="9" style="131"/>
  </cols>
  <sheetData>
    <row r="1" spans="2:43" ht="19.5" customHeight="1">
      <c r="C1" s="98" t="s">
        <v>136</v>
      </c>
    </row>
    <row r="2" spans="2:43" ht="14.25" customHeight="1">
      <c r="C2" s="98"/>
    </row>
    <row r="3" spans="2:43" ht="24.95" customHeight="1">
      <c r="C3" s="149" t="s">
        <v>79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</row>
    <row r="4" spans="2:43" ht="7.5" customHeight="1"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</row>
    <row r="5" spans="2:43" ht="7.5" customHeight="1">
      <c r="B5" s="36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36"/>
    </row>
    <row r="6" spans="2:43" ht="24.9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102"/>
      <c r="R6" s="36"/>
      <c r="S6" s="36"/>
      <c r="T6" s="36"/>
      <c r="U6" s="36"/>
      <c r="V6" s="36"/>
      <c r="W6" s="213" t="s">
        <v>13</v>
      </c>
      <c r="X6" s="213"/>
      <c r="Y6" s="213"/>
      <c r="Z6" s="213"/>
      <c r="AA6" s="213"/>
      <c r="AB6" s="213"/>
      <c r="AC6" s="213"/>
      <c r="AD6" s="213"/>
      <c r="AE6" s="213"/>
      <c r="AF6" s="213"/>
      <c r="AG6" s="214" t="str">
        <f>IF(【1号】申請書!K17="","",【1号】申請書!K17)</f>
        <v/>
      </c>
      <c r="AH6" s="214"/>
      <c r="AI6" s="214"/>
      <c r="AJ6" s="214"/>
      <c r="AK6" s="214"/>
      <c r="AL6" s="214"/>
      <c r="AM6" s="36"/>
    </row>
    <row r="7" spans="2:43" ht="15" customHeight="1">
      <c r="B7" s="36"/>
      <c r="C7" s="36" t="s">
        <v>172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102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P7" s="133"/>
      <c r="AQ7" s="133"/>
    </row>
    <row r="8" spans="2:43" ht="28.5" customHeight="1">
      <c r="B8" s="36"/>
      <c r="C8" s="215" t="s">
        <v>181</v>
      </c>
      <c r="D8" s="216"/>
      <c r="E8" s="216"/>
      <c r="F8" s="216"/>
      <c r="G8" s="216"/>
      <c r="H8" s="216"/>
      <c r="I8" s="216"/>
      <c r="J8" s="216"/>
      <c r="K8" s="217"/>
      <c r="L8" s="215" t="s">
        <v>173</v>
      </c>
      <c r="M8" s="216"/>
      <c r="N8" s="216"/>
      <c r="O8" s="216"/>
      <c r="P8" s="216"/>
      <c r="Q8" s="216"/>
      <c r="R8" s="216"/>
      <c r="S8" s="216"/>
      <c r="T8" s="216"/>
      <c r="U8" s="216"/>
      <c r="V8" s="217"/>
      <c r="W8" s="215" t="s">
        <v>28</v>
      </c>
      <c r="X8" s="216"/>
      <c r="Y8" s="216"/>
      <c r="Z8" s="216"/>
      <c r="AA8" s="216"/>
      <c r="AB8" s="216"/>
      <c r="AC8" s="217"/>
      <c r="AD8" s="218" t="s">
        <v>52</v>
      </c>
      <c r="AE8" s="219"/>
      <c r="AF8" s="219"/>
      <c r="AG8" s="219"/>
      <c r="AH8" s="219"/>
      <c r="AI8" s="220"/>
      <c r="AJ8" s="221" t="s">
        <v>29</v>
      </c>
      <c r="AK8" s="222"/>
      <c r="AL8" s="223"/>
      <c r="AM8" s="36"/>
    </row>
    <row r="9" spans="2:43" ht="18" customHeight="1">
      <c r="B9" s="36"/>
      <c r="C9" s="253" t="s">
        <v>164</v>
      </c>
      <c r="D9" s="254"/>
      <c r="E9" s="259"/>
      <c r="F9" s="259"/>
      <c r="G9" s="259"/>
      <c r="H9" s="261" t="s">
        <v>184</v>
      </c>
      <c r="I9" s="259"/>
      <c r="J9" s="259"/>
      <c r="K9" s="263"/>
      <c r="L9" s="224" t="s">
        <v>36</v>
      </c>
      <c r="M9" s="225"/>
      <c r="N9" s="225"/>
      <c r="O9" s="97"/>
      <c r="P9" s="226" t="s">
        <v>37</v>
      </c>
      <c r="Q9" s="225"/>
      <c r="R9" s="227"/>
      <c r="S9" s="225" t="s">
        <v>26</v>
      </c>
      <c r="T9" s="225"/>
      <c r="U9" s="225"/>
      <c r="V9" s="327"/>
      <c r="W9" s="265" t="s">
        <v>127</v>
      </c>
      <c r="X9" s="266"/>
      <c r="Y9" s="315" t="s">
        <v>126</v>
      </c>
      <c r="Z9" s="315"/>
      <c r="AA9" s="315"/>
      <c r="AB9" s="315"/>
      <c r="AC9" s="316"/>
      <c r="AD9" s="241" t="s">
        <v>127</v>
      </c>
      <c r="AE9" s="242"/>
      <c r="AF9" s="245" t="s">
        <v>151</v>
      </c>
      <c r="AG9" s="245"/>
      <c r="AH9" s="245"/>
      <c r="AI9" s="246"/>
      <c r="AJ9" s="228" t="str">
        <f>IF(L10="","",IF(AND(P10&gt;="19:00"*1,S10&gt;="11:00"*1,W9="■",AD9="■"),3/4,IF(AND(S10&gt;="8:00"*1,W9="■",AD9="■"),1/2,1/4)))</f>
        <v/>
      </c>
      <c r="AK9" s="229"/>
      <c r="AL9" s="230"/>
      <c r="AM9" s="36"/>
    </row>
    <row r="10" spans="2:43" ht="13.5" customHeight="1">
      <c r="B10" s="36"/>
      <c r="C10" s="255"/>
      <c r="D10" s="256"/>
      <c r="E10" s="259"/>
      <c r="F10" s="259"/>
      <c r="G10" s="259"/>
      <c r="H10" s="261"/>
      <c r="I10" s="259"/>
      <c r="J10" s="259"/>
      <c r="K10" s="263"/>
      <c r="L10" s="269"/>
      <c r="M10" s="270"/>
      <c r="N10" s="271"/>
      <c r="O10" s="275" t="s">
        <v>27</v>
      </c>
      <c r="P10" s="319"/>
      <c r="Q10" s="270"/>
      <c r="R10" s="271"/>
      <c r="S10" s="321" t="str">
        <f>IF(OR(L10="",P10-L10&lt;=0),"",P10-L10)</f>
        <v/>
      </c>
      <c r="T10" s="322"/>
      <c r="U10" s="322"/>
      <c r="V10" s="323"/>
      <c r="W10" s="267"/>
      <c r="X10" s="268"/>
      <c r="Y10" s="317"/>
      <c r="Z10" s="317"/>
      <c r="AA10" s="317"/>
      <c r="AB10" s="317"/>
      <c r="AC10" s="318"/>
      <c r="AD10" s="243"/>
      <c r="AE10" s="244"/>
      <c r="AF10" s="247"/>
      <c r="AG10" s="247"/>
      <c r="AH10" s="247"/>
      <c r="AI10" s="248"/>
      <c r="AJ10" s="231"/>
      <c r="AK10" s="232"/>
      <c r="AL10" s="233"/>
      <c r="AM10" s="36"/>
      <c r="AP10" s="134"/>
      <c r="AQ10" s="134"/>
    </row>
    <row r="11" spans="2:43" ht="31.5" customHeight="1">
      <c r="B11" s="36"/>
      <c r="C11" s="257"/>
      <c r="D11" s="258"/>
      <c r="E11" s="260"/>
      <c r="F11" s="260"/>
      <c r="G11" s="260"/>
      <c r="H11" s="262"/>
      <c r="I11" s="260"/>
      <c r="J11" s="260"/>
      <c r="K11" s="264"/>
      <c r="L11" s="272"/>
      <c r="M11" s="273"/>
      <c r="N11" s="274"/>
      <c r="O11" s="276"/>
      <c r="P11" s="320"/>
      <c r="Q11" s="273"/>
      <c r="R11" s="274"/>
      <c r="S11" s="324"/>
      <c r="T11" s="325"/>
      <c r="U11" s="325"/>
      <c r="V11" s="326"/>
      <c r="W11" s="237" t="s">
        <v>127</v>
      </c>
      <c r="X11" s="238"/>
      <c r="Y11" s="239" t="s">
        <v>152</v>
      </c>
      <c r="Z11" s="239"/>
      <c r="AA11" s="239"/>
      <c r="AB11" s="239"/>
      <c r="AC11" s="240"/>
      <c r="AD11" s="249" t="s">
        <v>127</v>
      </c>
      <c r="AE11" s="250"/>
      <c r="AF11" s="251" t="s">
        <v>128</v>
      </c>
      <c r="AG11" s="251"/>
      <c r="AH11" s="251"/>
      <c r="AI11" s="252"/>
      <c r="AJ11" s="234"/>
      <c r="AK11" s="235"/>
      <c r="AL11" s="236"/>
      <c r="AM11" s="36" t="str">
        <f>IF(P10="実施",W9*#REF!,"")</f>
        <v/>
      </c>
      <c r="AP11" s="135"/>
      <c r="AQ11" s="134"/>
    </row>
    <row r="12" spans="2:43" ht="31.5" customHeight="1">
      <c r="B12" s="36"/>
      <c r="C12" s="140" t="s">
        <v>127</v>
      </c>
      <c r="D12" s="328" t="s">
        <v>182</v>
      </c>
      <c r="E12" s="328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  <c r="AA12" s="328"/>
      <c r="AB12" s="328"/>
      <c r="AC12" s="328"/>
      <c r="AD12" s="328"/>
      <c r="AE12" s="328"/>
      <c r="AF12" s="328"/>
      <c r="AG12" s="328"/>
      <c r="AH12" s="328"/>
      <c r="AI12" s="328"/>
      <c r="AJ12" s="328"/>
      <c r="AK12" s="328"/>
      <c r="AL12" s="329"/>
      <c r="AM12" s="36"/>
      <c r="AP12" s="135"/>
      <c r="AQ12" s="134"/>
    </row>
    <row r="13" spans="2:43" ht="18" customHeight="1">
      <c r="B13" s="36"/>
      <c r="C13" s="253" t="s">
        <v>165</v>
      </c>
      <c r="D13" s="254"/>
      <c r="E13" s="330"/>
      <c r="F13" s="330"/>
      <c r="G13" s="330"/>
      <c r="H13" s="331" t="s">
        <v>186</v>
      </c>
      <c r="I13" s="330"/>
      <c r="J13" s="330"/>
      <c r="K13" s="332"/>
      <c r="L13" s="224" t="s">
        <v>36</v>
      </c>
      <c r="M13" s="225"/>
      <c r="N13" s="225"/>
      <c r="O13" s="97"/>
      <c r="P13" s="226" t="s">
        <v>37</v>
      </c>
      <c r="Q13" s="225"/>
      <c r="R13" s="227"/>
      <c r="S13" s="225" t="s">
        <v>26</v>
      </c>
      <c r="T13" s="225"/>
      <c r="U13" s="225"/>
      <c r="V13" s="327"/>
      <c r="W13" s="265" t="s">
        <v>127</v>
      </c>
      <c r="X13" s="266"/>
      <c r="Y13" s="315" t="s">
        <v>126</v>
      </c>
      <c r="Z13" s="315"/>
      <c r="AA13" s="315"/>
      <c r="AB13" s="315"/>
      <c r="AC13" s="316"/>
      <c r="AD13" s="241" t="s">
        <v>127</v>
      </c>
      <c r="AE13" s="242"/>
      <c r="AF13" s="245" t="s">
        <v>151</v>
      </c>
      <c r="AG13" s="245"/>
      <c r="AH13" s="245"/>
      <c r="AI13" s="246"/>
      <c r="AJ13" s="228">
        <f>IF(L14="",0,IF(AND(P14&gt;="19:00"*1,S14&gt;="11:00"*1,W13="■",AD13="■"),3/4,IF(AND(S14&gt;="8:00"*1,W13="■",AD13="■"),1/2,1/4)))</f>
        <v>0</v>
      </c>
      <c r="AK13" s="229"/>
      <c r="AL13" s="230"/>
      <c r="AM13" s="36"/>
      <c r="AP13" s="145"/>
      <c r="AQ13" s="134"/>
    </row>
    <row r="14" spans="2:43" ht="13.5" customHeight="1">
      <c r="B14" s="36"/>
      <c r="C14" s="255"/>
      <c r="D14" s="256"/>
      <c r="E14" s="259"/>
      <c r="F14" s="259"/>
      <c r="G14" s="259"/>
      <c r="H14" s="261"/>
      <c r="I14" s="259"/>
      <c r="J14" s="259"/>
      <c r="K14" s="263"/>
      <c r="L14" s="269"/>
      <c r="M14" s="270"/>
      <c r="N14" s="271"/>
      <c r="O14" s="275" t="s">
        <v>27</v>
      </c>
      <c r="P14" s="319"/>
      <c r="Q14" s="270"/>
      <c r="R14" s="271"/>
      <c r="S14" s="321" t="str">
        <f>IF(OR(L14="",P14-L14&lt;=0),"",P14-L14)</f>
        <v/>
      </c>
      <c r="T14" s="322"/>
      <c r="U14" s="322"/>
      <c r="V14" s="323"/>
      <c r="W14" s="267"/>
      <c r="X14" s="268"/>
      <c r="Y14" s="317"/>
      <c r="Z14" s="317"/>
      <c r="AA14" s="317"/>
      <c r="AB14" s="317"/>
      <c r="AC14" s="318"/>
      <c r="AD14" s="243"/>
      <c r="AE14" s="244"/>
      <c r="AF14" s="247"/>
      <c r="AG14" s="247"/>
      <c r="AH14" s="247"/>
      <c r="AI14" s="248"/>
      <c r="AJ14" s="231"/>
      <c r="AK14" s="232"/>
      <c r="AL14" s="233"/>
      <c r="AM14" s="36"/>
      <c r="AP14" s="134"/>
      <c r="AQ14" s="134"/>
    </row>
    <row r="15" spans="2:43" ht="31.5" customHeight="1">
      <c r="B15" s="36"/>
      <c r="C15" s="257"/>
      <c r="D15" s="258"/>
      <c r="E15" s="260"/>
      <c r="F15" s="260"/>
      <c r="G15" s="260"/>
      <c r="H15" s="262"/>
      <c r="I15" s="260"/>
      <c r="J15" s="260"/>
      <c r="K15" s="264"/>
      <c r="L15" s="272"/>
      <c r="M15" s="273"/>
      <c r="N15" s="274"/>
      <c r="O15" s="276"/>
      <c r="P15" s="320"/>
      <c r="Q15" s="273"/>
      <c r="R15" s="274"/>
      <c r="S15" s="324"/>
      <c r="T15" s="325"/>
      <c r="U15" s="325"/>
      <c r="V15" s="326"/>
      <c r="W15" s="237" t="s">
        <v>127</v>
      </c>
      <c r="X15" s="238"/>
      <c r="Y15" s="239" t="s">
        <v>152</v>
      </c>
      <c r="Z15" s="239"/>
      <c r="AA15" s="239"/>
      <c r="AB15" s="239"/>
      <c r="AC15" s="240"/>
      <c r="AD15" s="249" t="s">
        <v>127</v>
      </c>
      <c r="AE15" s="250"/>
      <c r="AF15" s="251" t="s">
        <v>128</v>
      </c>
      <c r="AG15" s="251"/>
      <c r="AH15" s="251"/>
      <c r="AI15" s="252"/>
      <c r="AJ15" s="234"/>
      <c r="AK15" s="235"/>
      <c r="AL15" s="236"/>
      <c r="AM15" s="36" t="str">
        <f>IF(P14="実施",W13*#REF!,"")</f>
        <v/>
      </c>
    </row>
    <row r="16" spans="2:43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102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130"/>
      <c r="AK16" s="36"/>
      <c r="AL16" s="36"/>
      <c r="AM16" s="36"/>
    </row>
    <row r="17" spans="2:44" ht="15" customHeight="1">
      <c r="B17" s="36"/>
      <c r="C17" s="36" t="s">
        <v>0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102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</row>
    <row r="18" spans="2:44" ht="24.95" customHeight="1">
      <c r="B18" s="36"/>
      <c r="C18" s="277" t="s">
        <v>54</v>
      </c>
      <c r="D18" s="221" t="s">
        <v>1</v>
      </c>
      <c r="E18" s="222"/>
      <c r="F18" s="222"/>
      <c r="G18" s="222"/>
      <c r="H18" s="223"/>
      <c r="I18" s="215" t="s">
        <v>2</v>
      </c>
      <c r="J18" s="216"/>
      <c r="K18" s="216"/>
      <c r="L18" s="216"/>
      <c r="M18" s="216"/>
      <c r="N18" s="216"/>
      <c r="O18" s="216"/>
      <c r="P18" s="216"/>
      <c r="Q18" s="217"/>
      <c r="R18" s="221" t="s">
        <v>80</v>
      </c>
      <c r="S18" s="222"/>
      <c r="T18" s="222"/>
      <c r="U18" s="222"/>
      <c r="V18" s="222"/>
      <c r="W18" s="222"/>
      <c r="X18" s="222"/>
      <c r="Y18" s="222"/>
      <c r="Z18" s="223"/>
      <c r="AA18" s="282" t="s">
        <v>166</v>
      </c>
      <c r="AB18" s="222"/>
      <c r="AC18" s="222"/>
      <c r="AD18" s="222"/>
      <c r="AE18" s="222"/>
      <c r="AF18" s="223"/>
      <c r="AG18" s="282" t="s">
        <v>155</v>
      </c>
      <c r="AH18" s="283"/>
      <c r="AI18" s="283"/>
      <c r="AJ18" s="283"/>
      <c r="AK18" s="283"/>
      <c r="AL18" s="284"/>
      <c r="AM18" s="36"/>
    </row>
    <row r="19" spans="2:44" ht="24.95" customHeight="1">
      <c r="B19" s="36"/>
      <c r="C19" s="278"/>
      <c r="D19" s="279"/>
      <c r="E19" s="280"/>
      <c r="F19" s="280"/>
      <c r="G19" s="280"/>
      <c r="H19" s="281"/>
      <c r="I19" s="215" t="s">
        <v>38</v>
      </c>
      <c r="J19" s="216"/>
      <c r="K19" s="216"/>
      <c r="L19" s="128" t="s">
        <v>193</v>
      </c>
      <c r="M19" s="216" t="s">
        <v>39</v>
      </c>
      <c r="N19" s="216"/>
      <c r="O19" s="285"/>
      <c r="P19" s="216" t="s">
        <v>40</v>
      </c>
      <c r="Q19" s="217"/>
      <c r="R19" s="286" t="s">
        <v>156</v>
      </c>
      <c r="S19" s="287"/>
      <c r="T19" s="287"/>
      <c r="U19" s="287"/>
      <c r="V19" s="287" t="s">
        <v>157</v>
      </c>
      <c r="W19" s="287"/>
      <c r="X19" s="287"/>
      <c r="Y19" s="287"/>
      <c r="Z19" s="288"/>
      <c r="AA19" s="279"/>
      <c r="AB19" s="280"/>
      <c r="AC19" s="280"/>
      <c r="AD19" s="280"/>
      <c r="AE19" s="280"/>
      <c r="AF19" s="281"/>
      <c r="AG19" s="279"/>
      <c r="AH19" s="280"/>
      <c r="AI19" s="280"/>
      <c r="AJ19" s="280"/>
      <c r="AK19" s="280"/>
      <c r="AL19" s="281"/>
      <c r="AM19" s="36"/>
    </row>
    <row r="20" spans="2:44" ht="24.95" customHeight="1">
      <c r="B20" s="36"/>
      <c r="C20" s="129">
        <v>1</v>
      </c>
      <c r="D20" s="292"/>
      <c r="E20" s="293"/>
      <c r="F20" s="293"/>
      <c r="G20" s="293"/>
      <c r="H20" s="294"/>
      <c r="I20" s="295"/>
      <c r="J20" s="296"/>
      <c r="K20" s="296"/>
      <c r="L20" s="103" t="str">
        <f>IF($I20="","","～")</f>
        <v/>
      </c>
      <c r="M20" s="296"/>
      <c r="N20" s="296"/>
      <c r="O20" s="297"/>
      <c r="P20" s="298" t="str">
        <f t="shared" ref="P20:P21" si="0">IF(OR($I20="",$M20=""),"",DATEDIF($I20,$M20,"m")+1)</f>
        <v/>
      </c>
      <c r="Q20" s="299"/>
      <c r="R20" s="300"/>
      <c r="S20" s="301"/>
      <c r="T20" s="301"/>
      <c r="U20" s="301"/>
      <c r="V20" s="302" t="str">
        <f>IF(OR(P20="",R20=""),"",R20*P20)</f>
        <v/>
      </c>
      <c r="W20" s="302"/>
      <c r="X20" s="302"/>
      <c r="Y20" s="302"/>
      <c r="Z20" s="303"/>
      <c r="AA20" s="289" t="str">
        <f>IF(OR($P20="",$R20=""),"",IF($R20&gt;30000,30000,$R20))</f>
        <v/>
      </c>
      <c r="AB20" s="290"/>
      <c r="AC20" s="290"/>
      <c r="AD20" s="290"/>
      <c r="AE20" s="290"/>
      <c r="AF20" s="291"/>
      <c r="AG20" s="289" t="str">
        <f>(IF($AA20="","",ROUNDDOWN($AA20*$AP20*$AJ$9+$AA20*$AQ20*$AJ$13,-2)))</f>
        <v/>
      </c>
      <c r="AH20" s="290"/>
      <c r="AI20" s="290"/>
      <c r="AJ20" s="290"/>
      <c r="AK20" s="290"/>
      <c r="AL20" s="291"/>
      <c r="AM20" s="36"/>
      <c r="AP20" s="146" t="str">
        <f>IF($P20="","",IF($E$13="",IFERROR(DATEDIF(MAX($E$9,I20),MIN($I$9,M20),"m")+1,0),IFERROR(IF($E$9&lt;$E$13,DATEDIF(MAX($E$9,I20),MIN($I$9,M20),"m")+1,DATEDIF(MAX($E$13,I20),MIN($I$13,M20),"m")+1),0)))</f>
        <v/>
      </c>
      <c r="AQ20" s="146" t="str">
        <f>IF($P20="","",IF(AND($E$13&lt;&gt;"",$I$13&lt;&gt;""),IFERROR(IF($E$9&lt;$E$13,DATEDIF(MAX($E$13,I20),MIN($I$13,M20),"m")+1,DATEDIF(MAX($E$9,I20),MIN($I$9,M20),"m")+1),0),"0"))</f>
        <v/>
      </c>
      <c r="AR20" s="141" t="str">
        <f t="shared" ref="AR20:AR24" si="1">IF(AND($AP20="",$AQ20=""),"○",IF($P20=$AP20+$AQ20,"○","×"))</f>
        <v>○</v>
      </c>
    </row>
    <row r="21" spans="2:44" ht="24.95" customHeight="1">
      <c r="B21" s="36"/>
      <c r="C21" s="129">
        <v>2</v>
      </c>
      <c r="D21" s="292"/>
      <c r="E21" s="293"/>
      <c r="F21" s="293"/>
      <c r="G21" s="293"/>
      <c r="H21" s="294"/>
      <c r="I21" s="295"/>
      <c r="J21" s="296"/>
      <c r="K21" s="296"/>
      <c r="L21" s="103" t="str">
        <f t="shared" ref="L21:L23" si="2">IF($I21="","","～")</f>
        <v/>
      </c>
      <c r="M21" s="296"/>
      <c r="N21" s="296"/>
      <c r="O21" s="297"/>
      <c r="P21" s="298" t="str">
        <f t="shared" si="0"/>
        <v/>
      </c>
      <c r="Q21" s="299"/>
      <c r="R21" s="300"/>
      <c r="S21" s="301"/>
      <c r="T21" s="301"/>
      <c r="U21" s="301"/>
      <c r="V21" s="302" t="str">
        <f t="shared" ref="V21:V25" si="3">IF(OR(P21="",R21=""),"",R21*P21)</f>
        <v/>
      </c>
      <c r="W21" s="302"/>
      <c r="X21" s="302"/>
      <c r="Y21" s="302"/>
      <c r="Z21" s="303"/>
      <c r="AA21" s="289" t="str">
        <f t="shared" ref="AA21:AA25" si="4">IF(OR($P21="",$R21=""),"",IF($R21&gt;30000,30000,$R21))</f>
        <v/>
      </c>
      <c r="AB21" s="290"/>
      <c r="AC21" s="290"/>
      <c r="AD21" s="290"/>
      <c r="AE21" s="290"/>
      <c r="AF21" s="291"/>
      <c r="AG21" s="289" t="str">
        <f t="shared" ref="AG21:AG25" si="5">(IF($AA21="","",ROUNDDOWN($AA21*$AP21*$AJ$9+$AA21*$AQ21*$AJ$13,-2)))</f>
        <v/>
      </c>
      <c r="AH21" s="290"/>
      <c r="AI21" s="290"/>
      <c r="AJ21" s="290"/>
      <c r="AK21" s="290"/>
      <c r="AL21" s="291"/>
      <c r="AM21" s="36"/>
      <c r="AP21" s="137" t="str">
        <f t="shared" ref="AP21:AP24" si="6">IF($P21="","",IF($E$13="",IFERROR(DATEDIF(MAX($E$9,I21),MIN($I$9,M21),"m")+1,0),IFERROR(IF($E$9&lt;$E$13,DATEDIF(MAX($E$9,I21),MIN($I$9,M21),"m")+1,DATEDIF(MAX($E$13,I21),MIN($I$13,M21),"m")+1),0)))</f>
        <v/>
      </c>
      <c r="AQ21" s="137" t="str">
        <f t="shared" ref="AQ21:AQ24" si="7">IF($P21="","",IF(AND($E$13&lt;&gt;"",$I$13&lt;&gt;""),IFERROR(IF($E$9&lt;$E$13,DATEDIF(MAX($E$13,I21),MIN($I$13,M21),"m")+1,DATEDIF(MAX($E$9,I21),MIN($I$9,M21),"m")+1),0),"0"))</f>
        <v/>
      </c>
      <c r="AR21" s="141" t="str">
        <f t="shared" si="1"/>
        <v>○</v>
      </c>
    </row>
    <row r="22" spans="2:44" ht="24.95" customHeight="1">
      <c r="B22" s="36"/>
      <c r="C22" s="129">
        <v>3</v>
      </c>
      <c r="D22" s="292"/>
      <c r="E22" s="293"/>
      <c r="F22" s="293"/>
      <c r="G22" s="293"/>
      <c r="H22" s="294"/>
      <c r="I22" s="295"/>
      <c r="J22" s="296"/>
      <c r="K22" s="296"/>
      <c r="L22" s="103" t="str">
        <f t="shared" si="2"/>
        <v/>
      </c>
      <c r="M22" s="296"/>
      <c r="N22" s="296"/>
      <c r="O22" s="297"/>
      <c r="P22" s="298" t="str">
        <f>IF(OR($I22="",$M22=""),"",DATEDIF($I22,$M22,"m")+1)</f>
        <v/>
      </c>
      <c r="Q22" s="299"/>
      <c r="R22" s="300"/>
      <c r="S22" s="301"/>
      <c r="T22" s="301"/>
      <c r="U22" s="301"/>
      <c r="V22" s="302" t="str">
        <f t="shared" si="3"/>
        <v/>
      </c>
      <c r="W22" s="302"/>
      <c r="X22" s="302"/>
      <c r="Y22" s="302"/>
      <c r="Z22" s="303"/>
      <c r="AA22" s="289" t="str">
        <f t="shared" si="4"/>
        <v/>
      </c>
      <c r="AB22" s="290"/>
      <c r="AC22" s="290"/>
      <c r="AD22" s="290"/>
      <c r="AE22" s="290"/>
      <c r="AF22" s="291"/>
      <c r="AG22" s="289" t="str">
        <f t="shared" si="5"/>
        <v/>
      </c>
      <c r="AH22" s="290"/>
      <c r="AI22" s="290"/>
      <c r="AJ22" s="290"/>
      <c r="AK22" s="290"/>
      <c r="AL22" s="291"/>
      <c r="AM22" s="36"/>
      <c r="AP22" s="137" t="str">
        <f t="shared" si="6"/>
        <v/>
      </c>
      <c r="AQ22" s="137" t="str">
        <f t="shared" si="7"/>
        <v/>
      </c>
      <c r="AR22" s="141" t="str">
        <f t="shared" si="1"/>
        <v>○</v>
      </c>
    </row>
    <row r="23" spans="2:44" ht="24.95" customHeight="1">
      <c r="B23" s="36"/>
      <c r="C23" s="129">
        <v>4</v>
      </c>
      <c r="D23" s="292"/>
      <c r="E23" s="293"/>
      <c r="F23" s="293"/>
      <c r="G23" s="293"/>
      <c r="H23" s="294"/>
      <c r="I23" s="295"/>
      <c r="J23" s="296"/>
      <c r="K23" s="296"/>
      <c r="L23" s="103" t="str">
        <f t="shared" si="2"/>
        <v/>
      </c>
      <c r="M23" s="296"/>
      <c r="N23" s="296"/>
      <c r="O23" s="297"/>
      <c r="P23" s="298" t="str">
        <f t="shared" ref="P23:P25" si="8">IF(OR($I23="",$M23=""),"",DATEDIF($I23,$M23,"m")+1)</f>
        <v/>
      </c>
      <c r="Q23" s="299"/>
      <c r="R23" s="300"/>
      <c r="S23" s="301"/>
      <c r="T23" s="301"/>
      <c r="U23" s="301"/>
      <c r="V23" s="302" t="str">
        <f t="shared" si="3"/>
        <v/>
      </c>
      <c r="W23" s="302"/>
      <c r="X23" s="302"/>
      <c r="Y23" s="302"/>
      <c r="Z23" s="303"/>
      <c r="AA23" s="289" t="str">
        <f t="shared" si="4"/>
        <v/>
      </c>
      <c r="AB23" s="290"/>
      <c r="AC23" s="290"/>
      <c r="AD23" s="290"/>
      <c r="AE23" s="290"/>
      <c r="AF23" s="291"/>
      <c r="AG23" s="289" t="str">
        <f t="shared" si="5"/>
        <v/>
      </c>
      <c r="AH23" s="290"/>
      <c r="AI23" s="290"/>
      <c r="AJ23" s="290"/>
      <c r="AK23" s="290"/>
      <c r="AL23" s="291"/>
      <c r="AM23" s="36"/>
      <c r="AP23" s="137" t="str">
        <f t="shared" si="6"/>
        <v/>
      </c>
      <c r="AQ23" s="137" t="str">
        <f t="shared" si="7"/>
        <v/>
      </c>
      <c r="AR23" s="141" t="str">
        <f t="shared" si="1"/>
        <v>○</v>
      </c>
    </row>
    <row r="24" spans="2:44" ht="24.95" customHeight="1">
      <c r="B24" s="36"/>
      <c r="C24" s="129">
        <v>5</v>
      </c>
      <c r="D24" s="292"/>
      <c r="E24" s="293"/>
      <c r="F24" s="293"/>
      <c r="G24" s="293"/>
      <c r="H24" s="294"/>
      <c r="I24" s="295"/>
      <c r="J24" s="296"/>
      <c r="K24" s="296"/>
      <c r="L24" s="103" t="str">
        <f t="shared" ref="L24:L25" si="9">IF($I24="","","～")</f>
        <v/>
      </c>
      <c r="M24" s="296"/>
      <c r="N24" s="296"/>
      <c r="O24" s="297"/>
      <c r="P24" s="298" t="str">
        <f t="shared" si="8"/>
        <v/>
      </c>
      <c r="Q24" s="299"/>
      <c r="R24" s="300"/>
      <c r="S24" s="301"/>
      <c r="T24" s="301"/>
      <c r="U24" s="301"/>
      <c r="V24" s="302" t="str">
        <f t="shared" si="3"/>
        <v/>
      </c>
      <c r="W24" s="302"/>
      <c r="X24" s="302"/>
      <c r="Y24" s="302"/>
      <c r="Z24" s="303"/>
      <c r="AA24" s="289" t="str">
        <f t="shared" si="4"/>
        <v/>
      </c>
      <c r="AB24" s="290"/>
      <c r="AC24" s="290"/>
      <c r="AD24" s="290"/>
      <c r="AE24" s="290"/>
      <c r="AF24" s="291"/>
      <c r="AG24" s="289" t="str">
        <f t="shared" si="5"/>
        <v/>
      </c>
      <c r="AH24" s="290"/>
      <c r="AI24" s="290"/>
      <c r="AJ24" s="290"/>
      <c r="AK24" s="290"/>
      <c r="AL24" s="291"/>
      <c r="AM24" s="36"/>
      <c r="AP24" s="137" t="str">
        <f t="shared" si="6"/>
        <v/>
      </c>
      <c r="AQ24" s="137" t="str">
        <f t="shared" si="7"/>
        <v/>
      </c>
      <c r="AR24" s="141" t="str">
        <f t="shared" si="1"/>
        <v>○</v>
      </c>
    </row>
    <row r="25" spans="2:44" ht="24.95" customHeight="1" thickBot="1">
      <c r="B25" s="36"/>
      <c r="C25" s="129">
        <v>6</v>
      </c>
      <c r="D25" s="292"/>
      <c r="E25" s="293"/>
      <c r="F25" s="293"/>
      <c r="G25" s="293"/>
      <c r="H25" s="294"/>
      <c r="I25" s="295"/>
      <c r="J25" s="296"/>
      <c r="K25" s="296"/>
      <c r="L25" s="103" t="str">
        <f t="shared" si="9"/>
        <v/>
      </c>
      <c r="M25" s="296"/>
      <c r="N25" s="296"/>
      <c r="O25" s="297"/>
      <c r="P25" s="298" t="str">
        <f t="shared" si="8"/>
        <v/>
      </c>
      <c r="Q25" s="299"/>
      <c r="R25" s="300"/>
      <c r="S25" s="301"/>
      <c r="T25" s="301"/>
      <c r="U25" s="301"/>
      <c r="V25" s="302" t="str">
        <f t="shared" si="3"/>
        <v/>
      </c>
      <c r="W25" s="302"/>
      <c r="X25" s="302"/>
      <c r="Y25" s="302"/>
      <c r="Z25" s="303"/>
      <c r="AA25" s="289" t="str">
        <f t="shared" si="4"/>
        <v/>
      </c>
      <c r="AB25" s="290"/>
      <c r="AC25" s="290"/>
      <c r="AD25" s="290"/>
      <c r="AE25" s="290"/>
      <c r="AF25" s="291"/>
      <c r="AG25" s="289" t="str">
        <f t="shared" si="5"/>
        <v/>
      </c>
      <c r="AH25" s="290"/>
      <c r="AI25" s="290"/>
      <c r="AJ25" s="290"/>
      <c r="AK25" s="290"/>
      <c r="AL25" s="291"/>
      <c r="AM25" s="36"/>
      <c r="AP25" s="137" t="str">
        <f>IF($P25="","",IF($E$13="",IFERROR(DATEDIF(MAX($E$9,I25),MIN($I$9,M25),"m")+1,0),IFERROR(IF($E$9&lt;$E$13,DATEDIF(MAX($E$9,I25),MIN($I$9,M25),"m")+1,DATEDIF(MAX($E$13,I25),MIN($I$13,M25),"m")+1),0)))</f>
        <v/>
      </c>
      <c r="AQ25" s="137" t="str">
        <f>IF($P25="","",IF(AND($E$13&lt;&gt;"",$I$13&lt;&gt;""),IFERROR(IF($E$9&lt;$E$13,DATEDIF(MAX($E$13,I25),MIN($I$13,M25),"m")+1,DATEDIF(MAX($E$9,I25),MIN($I$9,M25),"m")+1),0),"0"))</f>
        <v/>
      </c>
      <c r="AR25" s="141" t="str">
        <f>IF(AND($AP25="",$AQ25=""),"○",IF($P25=$AP25+$AQ25,"○","×"))</f>
        <v>○</v>
      </c>
    </row>
    <row r="26" spans="2:44" ht="24.95" customHeight="1" thickTop="1" thickBot="1">
      <c r="B26" s="36"/>
      <c r="C26" s="104" t="s">
        <v>12</v>
      </c>
      <c r="D26" s="304">
        <f>COUNTA(D20:H25)</f>
        <v>0</v>
      </c>
      <c r="E26" s="305"/>
      <c r="F26" s="305"/>
      <c r="G26" s="305"/>
      <c r="H26" s="305"/>
      <c r="I26" s="306"/>
      <c r="J26" s="307"/>
      <c r="K26" s="307"/>
      <c r="L26" s="307"/>
      <c r="M26" s="307"/>
      <c r="N26" s="307"/>
      <c r="O26" s="308"/>
      <c r="P26" s="309" t="s">
        <v>146</v>
      </c>
      <c r="Q26" s="310"/>
      <c r="R26" s="310"/>
      <c r="S26" s="310"/>
      <c r="T26" s="310"/>
      <c r="U26" s="311" t="str">
        <f>IF(SUM(V20:Z25)=0,"",SUM(V20:Z25))</f>
        <v/>
      </c>
      <c r="V26" s="311"/>
      <c r="W26" s="311"/>
      <c r="X26" s="311"/>
      <c r="Y26" s="311"/>
      <c r="Z26" s="312"/>
      <c r="AA26" s="313" t="s">
        <v>41</v>
      </c>
      <c r="AB26" s="314"/>
      <c r="AC26" s="314"/>
      <c r="AD26" s="314"/>
      <c r="AE26" s="314"/>
      <c r="AF26" s="314"/>
      <c r="AG26" s="311" t="str">
        <f>IF(SUM(AG20:AL25)=0,"",SUM(AG20:AL25))</f>
        <v/>
      </c>
      <c r="AH26" s="311"/>
      <c r="AI26" s="311"/>
      <c r="AJ26" s="311"/>
      <c r="AK26" s="311"/>
      <c r="AL26" s="312"/>
      <c r="AM26" s="36"/>
    </row>
    <row r="27" spans="2:44" ht="21.75" customHeight="1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102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105"/>
      <c r="AH27" s="105"/>
      <c r="AI27" s="105"/>
      <c r="AJ27" s="105"/>
      <c r="AK27" s="105"/>
      <c r="AL27" s="105"/>
      <c r="AM27" s="36"/>
    </row>
    <row r="28" spans="2:44" ht="7.5" customHeight="1"/>
    <row r="29" spans="2:44" ht="14.25">
      <c r="AP29" s="138"/>
    </row>
    <row r="30" spans="2:44" ht="14.25">
      <c r="AP30" s="139">
        <v>0.25</v>
      </c>
    </row>
    <row r="31" spans="2:44" ht="14.25">
      <c r="AP31" s="139">
        <v>0.26041666666666669</v>
      </c>
    </row>
    <row r="32" spans="2:44" ht="14.25">
      <c r="AP32" s="139">
        <v>0.27083333333333298</v>
      </c>
    </row>
    <row r="33" spans="42:42" ht="14.25">
      <c r="AP33" s="139">
        <v>0.28125</v>
      </c>
    </row>
    <row r="34" spans="42:42" ht="14.25">
      <c r="AP34" s="139">
        <v>0.29166666666666702</v>
      </c>
    </row>
    <row r="35" spans="42:42" ht="14.25">
      <c r="AP35" s="139">
        <v>0.30208333333333298</v>
      </c>
    </row>
    <row r="36" spans="42:42" ht="14.25">
      <c r="AP36" s="139">
        <v>0.3125</v>
      </c>
    </row>
    <row r="37" spans="42:42" ht="14.25">
      <c r="AP37" s="139">
        <v>0.32291666666666702</v>
      </c>
    </row>
    <row r="38" spans="42:42" ht="14.25">
      <c r="AP38" s="139">
        <v>0.33333333333333298</v>
      </c>
    </row>
    <row r="39" spans="42:42" ht="14.25">
      <c r="AP39" s="139">
        <v>0.34375</v>
      </c>
    </row>
    <row r="40" spans="42:42" ht="14.25">
      <c r="AP40" s="139">
        <v>0.35416666666666702</v>
      </c>
    </row>
    <row r="41" spans="42:42" ht="14.25">
      <c r="AP41" s="139">
        <v>0.36458333333333398</v>
      </c>
    </row>
    <row r="42" spans="42:42" ht="14.25">
      <c r="AP42" s="139">
        <v>0.38541666666666702</v>
      </c>
    </row>
    <row r="43" spans="42:42" ht="14.25">
      <c r="AP43" s="139">
        <v>0.39583333333333398</v>
      </c>
    </row>
    <row r="44" spans="42:42" ht="14.25">
      <c r="AP44" s="139">
        <v>0.40625</v>
      </c>
    </row>
    <row r="45" spans="42:42" ht="14.25">
      <c r="AP45" s="139">
        <v>0.41666666666666702</v>
      </c>
    </row>
    <row r="46" spans="42:42" ht="14.25">
      <c r="AP46" s="139">
        <v>0.42708333333333398</v>
      </c>
    </row>
    <row r="47" spans="42:42" ht="14.25">
      <c r="AP47" s="139">
        <v>0.4375</v>
      </c>
    </row>
    <row r="48" spans="42:42" ht="14.25">
      <c r="AP48" s="139">
        <v>0.44791666666666702</v>
      </c>
    </row>
    <row r="49" spans="42:42" ht="14.25">
      <c r="AP49" s="139">
        <v>0.45833333333333398</v>
      </c>
    </row>
    <row r="50" spans="42:42" ht="14.25">
      <c r="AP50" s="139">
        <v>0.46875</v>
      </c>
    </row>
    <row r="51" spans="42:42" ht="14.25">
      <c r="AP51" s="139">
        <v>0.47916666666666702</v>
      </c>
    </row>
    <row r="52" spans="42:42" ht="14.25">
      <c r="AP52" s="139">
        <v>0.48958333333333398</v>
      </c>
    </row>
    <row r="53" spans="42:42" ht="14.25">
      <c r="AP53" s="139">
        <v>0.5</v>
      </c>
    </row>
    <row r="54" spans="42:42" ht="14.25">
      <c r="AP54" s="139">
        <v>0.51041666666666696</v>
      </c>
    </row>
    <row r="55" spans="42:42" ht="14.25">
      <c r="AP55" s="139">
        <v>0.52083333333333404</v>
      </c>
    </row>
    <row r="56" spans="42:42" ht="14.25">
      <c r="AP56" s="139">
        <v>0.53125</v>
      </c>
    </row>
    <row r="57" spans="42:42" ht="14.25">
      <c r="AP57" s="139">
        <v>0.54166666666666696</v>
      </c>
    </row>
    <row r="58" spans="42:42" ht="14.25">
      <c r="AP58" s="139">
        <v>0.55208333333333404</v>
      </c>
    </row>
    <row r="59" spans="42:42" ht="14.25">
      <c r="AP59" s="139">
        <v>0.562500000000001</v>
      </c>
    </row>
    <row r="60" spans="42:42" ht="14.25">
      <c r="AP60" s="139">
        <v>0.57291666666666696</v>
      </c>
    </row>
    <row r="61" spans="42:42" ht="14.25">
      <c r="AP61" s="139">
        <v>0.58333333333333404</v>
      </c>
    </row>
    <row r="62" spans="42:42" ht="14.25">
      <c r="AP62" s="139">
        <v>0.593750000000001</v>
      </c>
    </row>
    <row r="63" spans="42:42" ht="14.25">
      <c r="AP63" s="139">
        <v>0.60416666666666696</v>
      </c>
    </row>
    <row r="64" spans="42:42" ht="14.25">
      <c r="AP64" s="139">
        <v>0.61458333333333404</v>
      </c>
    </row>
    <row r="65" spans="42:42" ht="14.25">
      <c r="AP65" s="139">
        <v>0.625000000000001</v>
      </c>
    </row>
    <row r="66" spans="42:42" ht="14.25">
      <c r="AP66" s="139">
        <v>0.63541666666666696</v>
      </c>
    </row>
    <row r="67" spans="42:42" ht="14.25">
      <c r="AP67" s="139">
        <v>0.64583333333333404</v>
      </c>
    </row>
    <row r="68" spans="42:42" ht="14.25">
      <c r="AP68" s="139">
        <v>0.656250000000001</v>
      </c>
    </row>
    <row r="69" spans="42:42" ht="14.25">
      <c r="AP69" s="139">
        <v>0.66666666666666696</v>
      </c>
    </row>
    <row r="70" spans="42:42" ht="14.25">
      <c r="AP70" s="139">
        <v>0.67708333333333404</v>
      </c>
    </row>
    <row r="71" spans="42:42" ht="14.25">
      <c r="AP71" s="139">
        <v>0.687500000000001</v>
      </c>
    </row>
    <row r="72" spans="42:42" ht="14.25">
      <c r="AP72" s="139">
        <v>0.69791666666666696</v>
      </c>
    </row>
    <row r="73" spans="42:42" ht="14.25">
      <c r="AP73" s="139">
        <v>0.70833333333333404</v>
      </c>
    </row>
    <row r="74" spans="42:42" ht="14.25">
      <c r="AP74" s="139">
        <v>0.718750000000001</v>
      </c>
    </row>
    <row r="75" spans="42:42" ht="14.25">
      <c r="AP75" s="139">
        <v>0.72916666666666796</v>
      </c>
    </row>
    <row r="76" spans="42:42" ht="14.25">
      <c r="AP76" s="139">
        <v>0.73958333333333404</v>
      </c>
    </row>
    <row r="77" spans="42:42" ht="14.25">
      <c r="AP77" s="139">
        <v>0.750000000000001</v>
      </c>
    </row>
    <row r="78" spans="42:42" ht="14.25">
      <c r="AP78" s="139">
        <v>0.76041666666666796</v>
      </c>
    </row>
    <row r="79" spans="42:42" ht="14.25">
      <c r="AP79" s="139">
        <v>0.77083333333333404</v>
      </c>
    </row>
    <row r="80" spans="42:42" ht="14.25">
      <c r="AP80" s="139">
        <v>0.781250000000001</v>
      </c>
    </row>
    <row r="81" spans="42:42" ht="14.25">
      <c r="AP81" s="139">
        <v>0.79166666666666796</v>
      </c>
    </row>
    <row r="82" spans="42:42" ht="14.25">
      <c r="AP82" s="139">
        <v>0.80208333333333404</v>
      </c>
    </row>
    <row r="83" spans="42:42" ht="14.25">
      <c r="AP83" s="139">
        <v>0.812500000000001</v>
      </c>
    </row>
    <row r="84" spans="42:42" ht="14.25">
      <c r="AP84" s="139">
        <v>0.82291666666666796</v>
      </c>
    </row>
    <row r="85" spans="42:42" ht="14.25">
      <c r="AP85" s="139">
        <v>0.83333333333333404</v>
      </c>
    </row>
  </sheetData>
  <sheetProtection sheet="1" objects="1" scenarios="1"/>
  <mergeCells count="114">
    <mergeCell ref="Y13:AC14"/>
    <mergeCell ref="P10:R11"/>
    <mergeCell ref="S10:V11"/>
    <mergeCell ref="S9:V9"/>
    <mergeCell ref="Y9:AC10"/>
    <mergeCell ref="D12:AL12"/>
    <mergeCell ref="L13:N13"/>
    <mergeCell ref="P13:R13"/>
    <mergeCell ref="S13:V13"/>
    <mergeCell ref="AD13:AE14"/>
    <mergeCell ref="AF13:AI14"/>
    <mergeCell ref="AJ13:AL15"/>
    <mergeCell ref="L14:N15"/>
    <mergeCell ref="O14:O15"/>
    <mergeCell ref="P14:R15"/>
    <mergeCell ref="S14:V15"/>
    <mergeCell ref="W15:X15"/>
    <mergeCell ref="Y15:AC15"/>
    <mergeCell ref="AD15:AE15"/>
    <mergeCell ref="AF15:AI15"/>
    <mergeCell ref="C13:D15"/>
    <mergeCell ref="E13:G15"/>
    <mergeCell ref="H13:H15"/>
    <mergeCell ref="I13:K15"/>
    <mergeCell ref="W13:X14"/>
    <mergeCell ref="D26:H26"/>
    <mergeCell ref="I26:O26"/>
    <mergeCell ref="P26:T26"/>
    <mergeCell ref="U26:Z26"/>
    <mergeCell ref="AA26:AF26"/>
    <mergeCell ref="AG26:AL26"/>
    <mergeCell ref="AA24:AF24"/>
    <mergeCell ref="AG24:AL24"/>
    <mergeCell ref="D25:H25"/>
    <mergeCell ref="I25:K25"/>
    <mergeCell ref="M25:O25"/>
    <mergeCell ref="P25:Q25"/>
    <mergeCell ref="R25:U25"/>
    <mergeCell ref="V25:Z25"/>
    <mergeCell ref="AA25:AF25"/>
    <mergeCell ref="AG25:AL25"/>
    <mergeCell ref="D24:H24"/>
    <mergeCell ref="I24:K24"/>
    <mergeCell ref="M24:O24"/>
    <mergeCell ref="P24:Q24"/>
    <mergeCell ref="R24:U24"/>
    <mergeCell ref="V24:Z24"/>
    <mergeCell ref="AA22:AF22"/>
    <mergeCell ref="AG22:AL22"/>
    <mergeCell ref="D23:H23"/>
    <mergeCell ref="I23:K23"/>
    <mergeCell ref="M23:O23"/>
    <mergeCell ref="P23:Q23"/>
    <mergeCell ref="R23:U23"/>
    <mergeCell ref="V23:Z23"/>
    <mergeCell ref="AA23:AF23"/>
    <mergeCell ref="AG23:AL23"/>
    <mergeCell ref="D22:H22"/>
    <mergeCell ref="I22:K22"/>
    <mergeCell ref="M22:O22"/>
    <mergeCell ref="P22:Q22"/>
    <mergeCell ref="R22:U22"/>
    <mergeCell ref="V22:Z22"/>
    <mergeCell ref="AA20:AF20"/>
    <mergeCell ref="AG20:AL20"/>
    <mergeCell ref="D21:H21"/>
    <mergeCell ref="I21:K21"/>
    <mergeCell ref="M21:O21"/>
    <mergeCell ref="P21:Q21"/>
    <mergeCell ref="R21:U21"/>
    <mergeCell ref="V21:Z21"/>
    <mergeCell ref="AA21:AF21"/>
    <mergeCell ref="AG21:AL21"/>
    <mergeCell ref="D20:H20"/>
    <mergeCell ref="I20:K20"/>
    <mergeCell ref="M20:O20"/>
    <mergeCell ref="P20:Q20"/>
    <mergeCell ref="R20:U20"/>
    <mergeCell ref="V20:Z20"/>
    <mergeCell ref="C18:C19"/>
    <mergeCell ref="D18:H19"/>
    <mergeCell ref="I18:Q18"/>
    <mergeCell ref="R18:Z18"/>
    <mergeCell ref="AA18:AF19"/>
    <mergeCell ref="AG18:AL19"/>
    <mergeCell ref="I19:K19"/>
    <mergeCell ref="M19:O19"/>
    <mergeCell ref="P19:Q19"/>
    <mergeCell ref="R19:U19"/>
    <mergeCell ref="V19:Z19"/>
    <mergeCell ref="C3:AL3"/>
    <mergeCell ref="W6:AF6"/>
    <mergeCell ref="AG6:AL6"/>
    <mergeCell ref="L8:V8"/>
    <mergeCell ref="W8:AC8"/>
    <mergeCell ref="AD8:AI8"/>
    <mergeCell ref="AJ8:AL8"/>
    <mergeCell ref="L9:N9"/>
    <mergeCell ref="P9:R9"/>
    <mergeCell ref="AJ9:AL11"/>
    <mergeCell ref="W11:X11"/>
    <mergeCell ref="Y11:AC11"/>
    <mergeCell ref="AD9:AE10"/>
    <mergeCell ref="AF9:AI10"/>
    <mergeCell ref="AD11:AE11"/>
    <mergeCell ref="AF11:AI11"/>
    <mergeCell ref="C8:K8"/>
    <mergeCell ref="C9:D11"/>
    <mergeCell ref="E9:G11"/>
    <mergeCell ref="H9:H11"/>
    <mergeCell ref="I9:K11"/>
    <mergeCell ref="W9:X10"/>
    <mergeCell ref="L10:N11"/>
    <mergeCell ref="O10:O11"/>
  </mergeCells>
  <phoneticPr fontId="1"/>
  <conditionalFormatting sqref="AJ13:AL15">
    <cfRule type="expression" dxfId="1" priority="1">
      <formula>$AJ$13=0</formula>
    </cfRule>
  </conditionalFormatting>
  <dataValidations count="4">
    <dataValidation type="list" allowBlank="1" showInputMessage="1" showErrorMessage="1" sqref="AD9:AE11 W9:X11 W13:X15 AD13:AE15">
      <formula1>"■,□"</formula1>
    </dataValidation>
    <dataValidation type="list" allowBlank="1" showInputMessage="1" showErrorMessage="1" sqref="C12">
      <formula1>"□,■"</formula1>
    </dataValidation>
    <dataValidation type="list" allowBlank="1" showInputMessage="1" showErrorMessage="1" sqref="L10:N11 L14:N15 P14:R15 P10:R11">
      <formula1>$AP$29:$AP$85</formula1>
    </dataValidation>
    <dataValidation type="custom" allowBlank="1" showInputMessage="1" showErrorMessage="1" errorTitle="年度内の預かり保育の変更予定について" error="②を入力する場合は、「当該年度中に①に記載する預かり保育の実施状況を変更する予定がある」について、「■」を選択してください。" sqref="E13:G15 I13:K15">
      <formula1>$C$12&lt;&gt;"□"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orientation="landscape" horizontalDpi="300" verticalDpi="300" r:id="rId1"/>
  <rowBreaks count="1" manualBreakCount="1">
    <brk id="27" max="3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8"/>
  <sheetViews>
    <sheetView view="pageBreakPreview" zoomScale="90" zoomScaleNormal="100" zoomScaleSheetLayoutView="90" workbookViewId="0">
      <selection activeCell="X13" sqref="X13"/>
    </sheetView>
  </sheetViews>
  <sheetFormatPr defaultRowHeight="24.75" customHeight="1"/>
  <cols>
    <col min="1" max="3" width="9" style="35"/>
    <col min="4" max="4" width="4.125" style="35" customWidth="1"/>
    <col min="5" max="7" width="9.75" style="35" customWidth="1"/>
    <col min="8" max="16384" width="9" style="35"/>
  </cols>
  <sheetData>
    <row r="1" spans="1:10" ht="24.75" customHeight="1">
      <c r="A1" s="37" t="s">
        <v>53</v>
      </c>
    </row>
    <row r="2" spans="1:10" ht="24.75" customHeight="1">
      <c r="A2" s="37"/>
    </row>
    <row r="3" spans="1:10" ht="24.75" customHeight="1">
      <c r="A3" s="37"/>
    </row>
    <row r="4" spans="1:10" ht="24.75" customHeight="1">
      <c r="A4" s="344" t="s">
        <v>77</v>
      </c>
      <c r="B4" s="344"/>
      <c r="C4" s="344"/>
      <c r="D4" s="344"/>
      <c r="E4" s="344"/>
      <c r="F4" s="344"/>
      <c r="G4" s="344"/>
      <c r="H4" s="344"/>
      <c r="I4" s="344"/>
      <c r="J4" s="344"/>
    </row>
    <row r="6" spans="1:10" ht="27" customHeight="1">
      <c r="A6" s="35" t="s">
        <v>42</v>
      </c>
      <c r="I6" s="337" t="s">
        <v>43</v>
      </c>
      <c r="J6" s="337"/>
    </row>
    <row r="7" spans="1:10" ht="27" customHeight="1">
      <c r="A7" s="333" t="s">
        <v>44</v>
      </c>
      <c r="B7" s="333"/>
      <c r="C7" s="333"/>
      <c r="D7" s="333"/>
      <c r="E7" s="333" t="s">
        <v>45</v>
      </c>
      <c r="F7" s="333"/>
      <c r="G7" s="333"/>
      <c r="H7" s="333" t="s">
        <v>46</v>
      </c>
      <c r="I7" s="333"/>
      <c r="J7" s="333"/>
    </row>
    <row r="8" spans="1:10" ht="27" customHeight="1">
      <c r="A8" s="341" t="s">
        <v>75</v>
      </c>
      <c r="B8" s="342"/>
      <c r="C8" s="342"/>
      <c r="D8" s="343"/>
      <c r="E8" s="334"/>
      <c r="F8" s="334"/>
      <c r="G8" s="334"/>
      <c r="H8" s="335"/>
      <c r="I8" s="335"/>
      <c r="J8" s="335"/>
    </row>
    <row r="9" spans="1:10" ht="27" customHeight="1">
      <c r="A9" s="333" t="s">
        <v>49</v>
      </c>
      <c r="B9" s="333"/>
      <c r="C9" s="333"/>
      <c r="D9" s="333"/>
      <c r="E9" s="334"/>
      <c r="F9" s="334"/>
      <c r="G9" s="334"/>
      <c r="H9" s="335"/>
      <c r="I9" s="335"/>
      <c r="J9" s="335"/>
    </row>
    <row r="10" spans="1:10" ht="27" customHeight="1">
      <c r="A10" s="333" t="s">
        <v>50</v>
      </c>
      <c r="B10" s="333"/>
      <c r="C10" s="333"/>
      <c r="D10" s="333"/>
      <c r="E10" s="334"/>
      <c r="F10" s="334"/>
      <c r="G10" s="334"/>
      <c r="H10" s="335"/>
      <c r="I10" s="335"/>
      <c r="J10" s="335"/>
    </row>
    <row r="11" spans="1:10" ht="27" customHeight="1">
      <c r="A11" s="333"/>
      <c r="B11" s="333"/>
      <c r="C11" s="333"/>
      <c r="D11" s="333"/>
      <c r="E11" s="334"/>
      <c r="F11" s="334"/>
      <c r="G11" s="334"/>
      <c r="H11" s="333"/>
      <c r="I11" s="333"/>
      <c r="J11" s="333"/>
    </row>
    <row r="12" spans="1:10" ht="27" customHeight="1">
      <c r="A12" s="338"/>
      <c r="B12" s="339"/>
      <c r="C12" s="339"/>
      <c r="D12" s="340"/>
      <c r="E12" s="334"/>
      <c r="F12" s="334"/>
      <c r="G12" s="334"/>
      <c r="H12" s="333"/>
      <c r="I12" s="333"/>
      <c r="J12" s="333"/>
    </row>
    <row r="13" spans="1:10" ht="27" customHeight="1">
      <c r="A13" s="333"/>
      <c r="B13" s="333"/>
      <c r="C13" s="333"/>
      <c r="D13" s="333"/>
      <c r="E13" s="334"/>
      <c r="F13" s="334"/>
      <c r="G13" s="334"/>
      <c r="H13" s="333"/>
      <c r="I13" s="333"/>
      <c r="J13" s="333"/>
    </row>
    <row r="14" spans="1:10" ht="27" customHeight="1">
      <c r="A14" s="333"/>
      <c r="B14" s="333"/>
      <c r="C14" s="333"/>
      <c r="D14" s="333"/>
      <c r="E14" s="334"/>
      <c r="F14" s="334"/>
      <c r="G14" s="334"/>
      <c r="H14" s="333"/>
      <c r="I14" s="333"/>
      <c r="J14" s="333"/>
    </row>
    <row r="15" spans="1:10" ht="27" customHeight="1">
      <c r="A15" s="333"/>
      <c r="B15" s="333"/>
      <c r="C15" s="333"/>
      <c r="D15" s="333"/>
      <c r="E15" s="334"/>
      <c r="F15" s="334"/>
      <c r="G15" s="334"/>
      <c r="H15" s="333"/>
      <c r="I15" s="333"/>
      <c r="J15" s="333"/>
    </row>
    <row r="16" spans="1:10" ht="27" customHeight="1">
      <c r="A16" s="333" t="s">
        <v>47</v>
      </c>
      <c r="B16" s="333"/>
      <c r="C16" s="333"/>
      <c r="D16" s="333"/>
      <c r="E16" s="334" t="str">
        <f>IF(SUM(E8:G15)=0,"",SUM(E8:G15))</f>
        <v/>
      </c>
      <c r="F16" s="334"/>
      <c r="G16" s="334"/>
      <c r="H16" s="333"/>
      <c r="I16" s="333"/>
      <c r="J16" s="333"/>
    </row>
    <row r="17" spans="1:10" ht="44.25" customHeight="1"/>
    <row r="18" spans="1:10" ht="27" customHeight="1">
      <c r="A18" s="35" t="s">
        <v>48</v>
      </c>
      <c r="I18" s="337" t="s">
        <v>43</v>
      </c>
      <c r="J18" s="337"/>
    </row>
    <row r="19" spans="1:10" ht="27" customHeight="1">
      <c r="A19" s="333" t="s">
        <v>44</v>
      </c>
      <c r="B19" s="333"/>
      <c r="C19" s="333"/>
      <c r="D19" s="333"/>
      <c r="E19" s="333" t="s">
        <v>45</v>
      </c>
      <c r="F19" s="333"/>
      <c r="G19" s="333"/>
      <c r="H19" s="333" t="s">
        <v>46</v>
      </c>
      <c r="I19" s="333"/>
      <c r="J19" s="333"/>
    </row>
    <row r="20" spans="1:10" ht="27" customHeight="1">
      <c r="A20" s="333" t="s">
        <v>78</v>
      </c>
      <c r="B20" s="333"/>
      <c r="C20" s="333"/>
      <c r="D20" s="333"/>
      <c r="E20" s="334"/>
      <c r="F20" s="334"/>
      <c r="G20" s="334"/>
      <c r="H20" s="335"/>
      <c r="I20" s="335"/>
      <c r="J20" s="335"/>
    </row>
    <row r="21" spans="1:10" ht="27" customHeight="1">
      <c r="A21" s="333" t="s">
        <v>51</v>
      </c>
      <c r="B21" s="333"/>
      <c r="C21" s="333"/>
      <c r="D21" s="333"/>
      <c r="E21" s="334"/>
      <c r="F21" s="334"/>
      <c r="G21" s="334"/>
      <c r="H21" s="335"/>
      <c r="I21" s="335"/>
      <c r="J21" s="335"/>
    </row>
    <row r="22" spans="1:10" ht="27" customHeight="1">
      <c r="A22" s="333"/>
      <c r="B22" s="333"/>
      <c r="C22" s="333"/>
      <c r="D22" s="333"/>
      <c r="E22" s="334"/>
      <c r="F22" s="334"/>
      <c r="G22" s="334"/>
      <c r="H22" s="336"/>
      <c r="I22" s="336"/>
      <c r="J22" s="336"/>
    </row>
    <row r="23" spans="1:10" ht="27" customHeight="1">
      <c r="A23" s="333"/>
      <c r="B23" s="333"/>
      <c r="C23" s="333"/>
      <c r="D23" s="333"/>
      <c r="E23" s="334"/>
      <c r="F23" s="334"/>
      <c r="G23" s="334"/>
      <c r="H23" s="333"/>
      <c r="I23" s="333"/>
      <c r="J23" s="333"/>
    </row>
    <row r="24" spans="1:10" ht="27" customHeight="1">
      <c r="A24" s="333"/>
      <c r="B24" s="333"/>
      <c r="C24" s="333"/>
      <c r="D24" s="333"/>
      <c r="E24" s="334"/>
      <c r="F24" s="334"/>
      <c r="G24" s="334"/>
      <c r="H24" s="333"/>
      <c r="I24" s="333"/>
      <c r="J24" s="333"/>
    </row>
    <row r="25" spans="1:10" ht="27" customHeight="1">
      <c r="A25" s="333"/>
      <c r="B25" s="333"/>
      <c r="C25" s="333"/>
      <c r="D25" s="333"/>
      <c r="E25" s="334"/>
      <c r="F25" s="334"/>
      <c r="G25" s="334"/>
      <c r="H25" s="333"/>
      <c r="I25" s="333"/>
      <c r="J25" s="333"/>
    </row>
    <row r="26" spans="1:10" ht="27" customHeight="1">
      <c r="A26" s="333"/>
      <c r="B26" s="333"/>
      <c r="C26" s="333"/>
      <c r="D26" s="333"/>
      <c r="E26" s="334"/>
      <c r="F26" s="334"/>
      <c r="G26" s="334"/>
      <c r="H26" s="333"/>
      <c r="I26" s="333"/>
      <c r="J26" s="333"/>
    </row>
    <row r="27" spans="1:10" ht="27" customHeight="1">
      <c r="A27" s="333"/>
      <c r="B27" s="333"/>
      <c r="C27" s="333"/>
      <c r="D27" s="333"/>
      <c r="E27" s="334"/>
      <c r="F27" s="334"/>
      <c r="G27" s="334"/>
      <c r="H27" s="333"/>
      <c r="I27" s="333"/>
      <c r="J27" s="333"/>
    </row>
    <row r="28" spans="1:10" ht="27" customHeight="1">
      <c r="A28" s="333" t="s">
        <v>47</v>
      </c>
      <c r="B28" s="333"/>
      <c r="C28" s="333"/>
      <c r="D28" s="333"/>
      <c r="E28" s="334" t="str">
        <f>IF(SUM(E20:G27)=0,"",SUM(E20:G27))</f>
        <v/>
      </c>
      <c r="F28" s="334"/>
      <c r="G28" s="334"/>
      <c r="H28" s="333"/>
      <c r="I28" s="333"/>
      <c r="J28" s="333"/>
    </row>
  </sheetData>
  <sheetProtection selectLockedCells="1"/>
  <mergeCells count="63">
    <mergeCell ref="A8:D8"/>
    <mergeCell ref="E8:G8"/>
    <mergeCell ref="H8:J8"/>
    <mergeCell ref="A4:J4"/>
    <mergeCell ref="I6:J6"/>
    <mergeCell ref="A7:D7"/>
    <mergeCell ref="E7:G7"/>
    <mergeCell ref="H7:J7"/>
    <mergeCell ref="E9:G9"/>
    <mergeCell ref="H9:J9"/>
    <mergeCell ref="A9:D9"/>
    <mergeCell ref="E10:G10"/>
    <mergeCell ref="H10:J10"/>
    <mergeCell ref="A10:D10"/>
    <mergeCell ref="E11:G11"/>
    <mergeCell ref="H11:J11"/>
    <mergeCell ref="A12:D12"/>
    <mergeCell ref="E12:G12"/>
    <mergeCell ref="H12:J12"/>
    <mergeCell ref="A11:D11"/>
    <mergeCell ref="A13:D13"/>
    <mergeCell ref="E13:G13"/>
    <mergeCell ref="H13:J13"/>
    <mergeCell ref="A14:D14"/>
    <mergeCell ref="E14:G14"/>
    <mergeCell ref="H14:J14"/>
    <mergeCell ref="A15:D15"/>
    <mergeCell ref="E15:G15"/>
    <mergeCell ref="H15:J15"/>
    <mergeCell ref="A16:D16"/>
    <mergeCell ref="E16:G16"/>
    <mergeCell ref="H16:J16"/>
    <mergeCell ref="I18:J18"/>
    <mergeCell ref="A19:D19"/>
    <mergeCell ref="E19:G19"/>
    <mergeCell ref="H19:J19"/>
    <mergeCell ref="A20:D20"/>
    <mergeCell ref="E20:G20"/>
    <mergeCell ref="H20:J20"/>
    <mergeCell ref="A22:D22"/>
    <mergeCell ref="E21:G21"/>
    <mergeCell ref="H21:J21"/>
    <mergeCell ref="A21:D21"/>
    <mergeCell ref="E22:G22"/>
    <mergeCell ref="H22:J22"/>
    <mergeCell ref="A23:D23"/>
    <mergeCell ref="E23:G23"/>
    <mergeCell ref="H23:J23"/>
    <mergeCell ref="A24:D24"/>
    <mergeCell ref="E24:G24"/>
    <mergeCell ref="H24:J24"/>
    <mergeCell ref="A25:D25"/>
    <mergeCell ref="E25:G25"/>
    <mergeCell ref="H25:J25"/>
    <mergeCell ref="A26:D26"/>
    <mergeCell ref="E26:G26"/>
    <mergeCell ref="H26:J26"/>
    <mergeCell ref="A27:D27"/>
    <mergeCell ref="E27:G27"/>
    <mergeCell ref="H27:J27"/>
    <mergeCell ref="A28:D28"/>
    <mergeCell ref="E28:G28"/>
    <mergeCell ref="H28:J28"/>
  </mergeCells>
  <phoneticPr fontId="1"/>
  <pageMargins left="0.62992125984251968" right="0.19685039370078741" top="0.59055118110236227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13"/>
  <sheetViews>
    <sheetView view="pageBreakPreview" zoomScale="90" zoomScaleNormal="100" zoomScaleSheetLayoutView="90" workbookViewId="0">
      <selection activeCell="X13" sqref="X13"/>
    </sheetView>
  </sheetViews>
  <sheetFormatPr defaultRowHeight="13.5"/>
  <cols>
    <col min="1" max="1" width="5.625" style="131" customWidth="1"/>
    <col min="2" max="2" width="20.625" style="131" customWidth="1"/>
    <col min="3" max="3" width="16.625" style="131" customWidth="1"/>
    <col min="4" max="4" width="32.625" style="131" customWidth="1"/>
    <col min="5" max="5" width="22.75" style="106" customWidth="1"/>
    <col min="6" max="6" width="16.625" style="131" customWidth="1"/>
    <col min="7" max="7" width="20.625" style="131" customWidth="1"/>
    <col min="8" max="16384" width="9" style="131"/>
  </cols>
  <sheetData>
    <row r="1" spans="1:7" ht="18.75" customHeight="1">
      <c r="A1" s="131" t="s">
        <v>55</v>
      </c>
    </row>
    <row r="3" spans="1:7" ht="24.95" customHeight="1">
      <c r="A3" s="149" t="s">
        <v>76</v>
      </c>
      <c r="B3" s="149"/>
      <c r="C3" s="149"/>
      <c r="D3" s="149"/>
      <c r="E3" s="149"/>
      <c r="F3" s="149"/>
      <c r="G3" s="149"/>
    </row>
    <row r="5" spans="1:7" ht="24.95" customHeight="1">
      <c r="E5" s="107" t="s">
        <v>13</v>
      </c>
      <c r="F5" s="345" t="str">
        <f>IF(【1号】申請書!K17="","",【1号】申請書!K17)</f>
        <v/>
      </c>
      <c r="G5" s="345"/>
    </row>
    <row r="7" spans="1:7" ht="37.5" customHeight="1">
      <c r="A7" s="129" t="s">
        <v>54</v>
      </c>
      <c r="B7" s="129" t="s">
        <v>57</v>
      </c>
      <c r="C7" s="129" t="s">
        <v>15</v>
      </c>
      <c r="D7" s="129" t="s">
        <v>58</v>
      </c>
      <c r="E7" s="129" t="s">
        <v>56</v>
      </c>
      <c r="F7" s="129" t="s">
        <v>17</v>
      </c>
      <c r="G7" s="129" t="s">
        <v>59</v>
      </c>
    </row>
    <row r="8" spans="1:7" ht="37.5" customHeight="1">
      <c r="A8" s="129">
        <v>1</v>
      </c>
      <c r="B8" s="38" t="str">
        <f>IF(【2号】事業計画書!$D20="","",【2号】事業計画書!$D20)</f>
        <v/>
      </c>
      <c r="C8" s="142"/>
      <c r="D8" s="143"/>
      <c r="E8" s="144"/>
      <c r="F8" s="142"/>
      <c r="G8" s="143"/>
    </row>
    <row r="9" spans="1:7" ht="37.5" customHeight="1">
      <c r="A9" s="129">
        <v>2</v>
      </c>
      <c r="B9" s="38" t="str">
        <f>IF(【2号】事業計画書!$D21="","",【2号】事業計画書!$D21)</f>
        <v/>
      </c>
      <c r="C9" s="144"/>
      <c r="D9" s="143"/>
      <c r="E9" s="144"/>
      <c r="F9" s="144"/>
      <c r="G9" s="143"/>
    </row>
    <row r="10" spans="1:7" ht="37.5" customHeight="1">
      <c r="A10" s="129">
        <v>3</v>
      </c>
      <c r="B10" s="38" t="str">
        <f>IF(【2号】事業計画書!$D22="","",【2号】事業計画書!$D22)</f>
        <v/>
      </c>
      <c r="C10" s="144"/>
      <c r="D10" s="143"/>
      <c r="E10" s="144"/>
      <c r="F10" s="144"/>
      <c r="G10" s="143"/>
    </row>
    <row r="11" spans="1:7" ht="37.5" customHeight="1">
      <c r="A11" s="129">
        <v>4</v>
      </c>
      <c r="B11" s="38" t="str">
        <f>IF(【2号】事業計画書!$D23="","",【2号】事業計画書!$D23)</f>
        <v/>
      </c>
      <c r="C11" s="144"/>
      <c r="D11" s="143"/>
      <c r="E11" s="144"/>
      <c r="F11" s="144"/>
      <c r="G11" s="143"/>
    </row>
    <row r="12" spans="1:7" ht="37.5" customHeight="1">
      <c r="A12" s="129">
        <v>5</v>
      </c>
      <c r="B12" s="38" t="str">
        <f>IF(【2号】事業計画書!$D24="","",【2号】事業計画書!$D24)</f>
        <v/>
      </c>
      <c r="C12" s="144"/>
      <c r="D12" s="143"/>
      <c r="E12" s="144"/>
      <c r="F12" s="144"/>
      <c r="G12" s="143"/>
    </row>
    <row r="13" spans="1:7" ht="37.5" customHeight="1">
      <c r="A13" s="129">
        <v>6</v>
      </c>
      <c r="B13" s="38" t="str">
        <f>IF(【2号】事業計画書!$D25="","",【2号】事業計画書!$D25)</f>
        <v/>
      </c>
      <c r="C13" s="144"/>
      <c r="D13" s="143"/>
      <c r="E13" s="144"/>
      <c r="F13" s="144"/>
      <c r="G13" s="143"/>
    </row>
  </sheetData>
  <sheetProtection sheet="1" objects="1" scenarios="1"/>
  <mergeCells count="2">
    <mergeCell ref="A3:G3"/>
    <mergeCell ref="F5:G5"/>
  </mergeCells>
  <phoneticPr fontId="1"/>
  <dataValidations count="1">
    <dataValidation type="list" allowBlank="1" showInputMessage="1" showErrorMessage="1" sqref="E8:E13">
      <formula1>"幼稚園教諭,保育士,幼稚園教諭と保育士"</formula1>
    </dataValidation>
  </dataValidations>
  <printOptions horizontalCentered="1"/>
  <pageMargins left="0.39370078740157483" right="0.39370078740157483" top="0.78740157480314965" bottom="0.59055118110236227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X36"/>
  <sheetViews>
    <sheetView view="pageBreakPreview" zoomScale="90" zoomScaleNormal="80" zoomScaleSheetLayoutView="90" workbookViewId="0">
      <selection activeCell="X13" sqref="X13"/>
    </sheetView>
  </sheetViews>
  <sheetFormatPr defaultColWidth="4.125" defaultRowHeight="22.5" customHeight="1"/>
  <cols>
    <col min="1" max="2" width="1" style="6" customWidth="1"/>
    <col min="3" max="3" width="4" style="6" customWidth="1"/>
    <col min="4" max="4" width="4.875" style="6" customWidth="1"/>
    <col min="5" max="5" width="11.25" style="6" customWidth="1"/>
    <col min="6" max="6" width="1" style="6" customWidth="1"/>
    <col min="7" max="7" width="4.875" style="6" customWidth="1"/>
    <col min="8" max="23" width="4.125" style="6"/>
    <col min="24" max="25" width="1" style="6" customWidth="1"/>
    <col min="26" max="16384" width="4.125" style="6"/>
  </cols>
  <sheetData>
    <row r="1" spans="2:24" s="5" customFormat="1" ht="18.75" customHeight="1">
      <c r="B1" s="369" t="s">
        <v>68</v>
      </c>
      <c r="C1" s="369"/>
      <c r="D1" s="369"/>
      <c r="E1" s="369"/>
      <c r="F1" s="369"/>
      <c r="G1" s="369"/>
    </row>
    <row r="2" spans="2:24" ht="30.75" customHeight="1"/>
    <row r="3" spans="2:24" ht="30" customHeight="1">
      <c r="B3" s="370" t="s">
        <v>129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</row>
    <row r="4" spans="2:24" ht="11.25" customHeight="1" thickBot="1"/>
    <row r="5" spans="2:24" ht="9" customHeight="1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9"/>
    </row>
    <row r="6" spans="2:24" ht="22.5" customHeight="1">
      <c r="B6" s="1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371"/>
      <c r="Q6" s="371"/>
      <c r="R6" s="371"/>
      <c r="S6" s="60" t="s">
        <v>19</v>
      </c>
      <c r="T6" s="39"/>
      <c r="U6" s="40" t="s">
        <v>20</v>
      </c>
      <c r="V6" s="39"/>
      <c r="W6" s="61" t="s">
        <v>21</v>
      </c>
      <c r="X6" s="13"/>
    </row>
    <row r="7" spans="2:24" ht="12" customHeight="1">
      <c r="B7" s="1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13"/>
    </row>
    <row r="8" spans="2:24" ht="22.5" customHeight="1">
      <c r="B8" s="10"/>
      <c r="C8" s="60"/>
      <c r="D8" s="372" t="s">
        <v>22</v>
      </c>
      <c r="E8" s="372"/>
      <c r="F8" s="372"/>
      <c r="G8" s="61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13"/>
    </row>
    <row r="9" spans="2:24" ht="12" customHeight="1">
      <c r="B9" s="1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13"/>
    </row>
    <row r="10" spans="2:24" ht="45" customHeight="1">
      <c r="B10" s="10"/>
      <c r="C10" s="60"/>
      <c r="D10" s="60"/>
      <c r="E10" s="60"/>
      <c r="F10" s="60"/>
      <c r="G10" s="60"/>
      <c r="H10" s="60"/>
      <c r="I10" s="60"/>
      <c r="J10" s="373" t="s">
        <v>16</v>
      </c>
      <c r="K10" s="373"/>
      <c r="L10" s="373"/>
      <c r="M10" s="373"/>
      <c r="N10" s="373"/>
      <c r="O10" s="59"/>
      <c r="P10" s="374"/>
      <c r="Q10" s="374"/>
      <c r="R10" s="374"/>
      <c r="S10" s="374"/>
      <c r="T10" s="374"/>
      <c r="U10" s="374"/>
      <c r="V10" s="374"/>
      <c r="W10" s="374"/>
      <c r="X10" s="13"/>
    </row>
    <row r="11" spans="2:24" ht="42" customHeight="1">
      <c r="B11" s="10"/>
      <c r="C11" s="60"/>
      <c r="D11" s="60"/>
      <c r="E11" s="60"/>
      <c r="F11" s="60"/>
      <c r="G11" s="60"/>
      <c r="H11" s="58" t="s">
        <v>23</v>
      </c>
      <c r="I11" s="60"/>
      <c r="J11" s="352" t="s">
        <v>60</v>
      </c>
      <c r="K11" s="352"/>
      <c r="L11" s="352"/>
      <c r="M11" s="352"/>
      <c r="N11" s="352"/>
      <c r="O11" s="59"/>
      <c r="P11" s="366"/>
      <c r="Q11" s="367"/>
      <c r="R11" s="367"/>
      <c r="S11" s="367"/>
      <c r="T11" s="367"/>
      <c r="U11" s="367"/>
      <c r="V11" s="367"/>
      <c r="W11" s="367"/>
      <c r="X11" s="13"/>
    </row>
    <row r="12" spans="2:24" ht="38.450000000000003" customHeight="1">
      <c r="B12" s="10"/>
      <c r="C12" s="60"/>
      <c r="D12" s="60"/>
      <c r="E12" s="60"/>
      <c r="F12" s="60"/>
      <c r="G12" s="60"/>
      <c r="H12" s="60"/>
      <c r="I12" s="60"/>
      <c r="J12" s="352" t="s">
        <v>61</v>
      </c>
      <c r="K12" s="352"/>
      <c r="L12" s="352"/>
      <c r="M12" s="352"/>
      <c r="N12" s="352"/>
      <c r="O12" s="59"/>
      <c r="P12" s="368"/>
      <c r="Q12" s="368"/>
      <c r="R12" s="368"/>
      <c r="S12" s="368"/>
      <c r="T12" s="368"/>
      <c r="U12" s="368"/>
      <c r="V12" s="368"/>
      <c r="W12" s="43"/>
      <c r="X12" s="13"/>
    </row>
    <row r="13" spans="2:24" ht="38.450000000000003" customHeight="1">
      <c r="B13" s="10"/>
      <c r="C13" s="60"/>
      <c r="D13" s="60"/>
      <c r="E13" s="60"/>
      <c r="F13" s="60"/>
      <c r="G13" s="60"/>
      <c r="H13" s="60"/>
      <c r="I13" s="60"/>
      <c r="J13" s="352" t="s">
        <v>125</v>
      </c>
      <c r="K13" s="352"/>
      <c r="L13" s="352"/>
      <c r="M13" s="352"/>
      <c r="N13" s="352"/>
      <c r="O13" s="59"/>
      <c r="P13" s="368"/>
      <c r="Q13" s="368"/>
      <c r="R13" s="368"/>
      <c r="S13" s="368"/>
      <c r="T13" s="368"/>
      <c r="U13" s="368"/>
      <c r="V13" s="368"/>
      <c r="W13" s="368"/>
      <c r="X13" s="13"/>
    </row>
    <row r="14" spans="2:24" ht="22.5" customHeight="1">
      <c r="B14" s="1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13"/>
    </row>
    <row r="15" spans="2:24" ht="22.5" customHeight="1">
      <c r="B15" s="1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13"/>
    </row>
    <row r="16" spans="2:24" s="18" customFormat="1" ht="22.5" customHeight="1">
      <c r="B16" s="67"/>
      <c r="C16" s="353" t="s">
        <v>140</v>
      </c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68"/>
    </row>
    <row r="17" spans="2:24" s="18" customFormat="1" ht="22.5" customHeight="1">
      <c r="B17" s="67"/>
      <c r="C17" s="17"/>
      <c r="D17" s="58" t="s">
        <v>34</v>
      </c>
      <c r="E17" s="353" t="s">
        <v>138</v>
      </c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68"/>
    </row>
    <row r="18" spans="2:24" s="18" customFormat="1" ht="22.5" customHeight="1">
      <c r="B18" s="67"/>
      <c r="C18" s="17"/>
      <c r="D18" s="58" t="s">
        <v>34</v>
      </c>
      <c r="E18" s="353" t="s">
        <v>133</v>
      </c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68"/>
    </row>
    <row r="19" spans="2:24" s="18" customFormat="1" ht="22.5" customHeight="1">
      <c r="B19" s="67"/>
      <c r="C19" s="17"/>
      <c r="D19" s="5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68"/>
    </row>
    <row r="20" spans="2:24" ht="22.5" customHeight="1" thickBot="1">
      <c r="B20" s="10"/>
      <c r="C20" s="66" t="s">
        <v>130</v>
      </c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13"/>
    </row>
    <row r="21" spans="2:24" ht="38.450000000000003" customHeight="1">
      <c r="B21" s="359" t="s">
        <v>131</v>
      </c>
      <c r="C21" s="360"/>
      <c r="D21" s="360"/>
      <c r="E21" s="360"/>
      <c r="F21" s="360"/>
      <c r="G21" s="360"/>
      <c r="H21" s="360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5"/>
    </row>
    <row r="22" spans="2:24" ht="38.450000000000003" customHeight="1">
      <c r="B22" s="361" t="s">
        <v>132</v>
      </c>
      <c r="C22" s="362"/>
      <c r="D22" s="362"/>
      <c r="E22" s="362"/>
      <c r="F22" s="362"/>
      <c r="G22" s="362"/>
      <c r="H22" s="362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U22" s="357"/>
      <c r="V22" s="357"/>
      <c r="W22" s="357"/>
      <c r="X22" s="358"/>
    </row>
    <row r="23" spans="2:24" ht="22.5" customHeight="1">
      <c r="B23" s="10"/>
      <c r="C23" s="62"/>
      <c r="D23" s="62"/>
      <c r="E23" s="62"/>
      <c r="F23" s="62"/>
      <c r="G23" s="62"/>
      <c r="H23" s="62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9"/>
    </row>
    <row r="24" spans="2:24" ht="22.5" customHeight="1">
      <c r="B24" s="10"/>
      <c r="C24" s="356" t="s">
        <v>139</v>
      </c>
      <c r="D24" s="356"/>
      <c r="E24" s="356"/>
      <c r="F24" s="62"/>
      <c r="G24" s="62"/>
      <c r="H24" s="62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9"/>
    </row>
    <row r="25" spans="2:24" ht="22.5" customHeight="1">
      <c r="B25" s="363"/>
      <c r="C25" s="364"/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4"/>
      <c r="P25" s="364"/>
      <c r="Q25" s="364"/>
      <c r="R25" s="364"/>
      <c r="S25" s="364"/>
      <c r="T25" s="364"/>
      <c r="U25" s="364"/>
      <c r="V25" s="364"/>
      <c r="W25" s="364"/>
      <c r="X25" s="365"/>
    </row>
    <row r="26" spans="2:24" ht="22.5" customHeight="1">
      <c r="B26" s="346"/>
      <c r="C26" s="347"/>
      <c r="D26" s="347"/>
      <c r="E26" s="347"/>
      <c r="F26" s="347"/>
      <c r="G26" s="347"/>
      <c r="H26" s="347"/>
      <c r="I26" s="347"/>
      <c r="J26" s="347"/>
      <c r="K26" s="347"/>
      <c r="L26" s="347"/>
      <c r="M26" s="347"/>
      <c r="N26" s="347"/>
      <c r="O26" s="347"/>
      <c r="P26" s="347"/>
      <c r="Q26" s="347"/>
      <c r="R26" s="347"/>
      <c r="S26" s="347"/>
      <c r="T26" s="347"/>
      <c r="U26" s="347"/>
      <c r="V26" s="347"/>
      <c r="W26" s="347"/>
      <c r="X26" s="348"/>
    </row>
    <row r="27" spans="2:24" ht="22.5" customHeight="1">
      <c r="B27" s="346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8"/>
    </row>
    <row r="28" spans="2:24" ht="27" customHeight="1">
      <c r="B28" s="346"/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/>
      <c r="T28" s="347"/>
      <c r="U28" s="347"/>
      <c r="V28" s="347"/>
      <c r="W28" s="347"/>
      <c r="X28" s="348"/>
    </row>
    <row r="29" spans="2:24" ht="27" customHeight="1">
      <c r="B29" s="346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  <c r="T29" s="347"/>
      <c r="U29" s="347"/>
      <c r="V29" s="347"/>
      <c r="W29" s="347"/>
      <c r="X29" s="348"/>
    </row>
    <row r="30" spans="2:24" ht="27" customHeight="1">
      <c r="B30" s="346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347"/>
      <c r="V30" s="347"/>
      <c r="W30" s="347"/>
      <c r="X30" s="348"/>
    </row>
    <row r="31" spans="2:24" ht="27" customHeight="1">
      <c r="B31" s="346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348"/>
    </row>
    <row r="32" spans="2:24" ht="27" customHeight="1" thickBot="1">
      <c r="B32" s="349"/>
      <c r="C32" s="350"/>
      <c r="D32" s="350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1"/>
    </row>
    <row r="33" ht="30" customHeight="1"/>
    <row r="34" ht="30" customHeight="1"/>
    <row r="35" ht="30" customHeight="1"/>
    <row r="36" ht="6" customHeight="1"/>
  </sheetData>
  <mergeCells count="28">
    <mergeCell ref="B1:G1"/>
    <mergeCell ref="B3:X3"/>
    <mergeCell ref="P6:R6"/>
    <mergeCell ref="D8:F8"/>
    <mergeCell ref="J10:N10"/>
    <mergeCell ref="P10:W10"/>
    <mergeCell ref="J11:N11"/>
    <mergeCell ref="P11:W11"/>
    <mergeCell ref="J12:N12"/>
    <mergeCell ref="P12:V12"/>
    <mergeCell ref="C16:W16"/>
    <mergeCell ref="P13:W13"/>
    <mergeCell ref="B26:X26"/>
    <mergeCell ref="B27:X27"/>
    <mergeCell ref="J13:N13"/>
    <mergeCell ref="E17:W17"/>
    <mergeCell ref="E18:W18"/>
    <mergeCell ref="I21:X21"/>
    <mergeCell ref="C24:E24"/>
    <mergeCell ref="I22:X22"/>
    <mergeCell ref="B21:H21"/>
    <mergeCell ref="B22:H22"/>
    <mergeCell ref="B25:X25"/>
    <mergeCell ref="B28:X28"/>
    <mergeCell ref="B29:X29"/>
    <mergeCell ref="B30:X30"/>
    <mergeCell ref="B31:X31"/>
    <mergeCell ref="B32:X32"/>
  </mergeCells>
  <phoneticPr fontId="1"/>
  <dataValidations count="1">
    <dataValidation type="list" allowBlank="1" showInputMessage="1" showErrorMessage="1" sqref="D17:D18">
      <formula1>"■,□"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W30"/>
  <sheetViews>
    <sheetView view="pageBreakPreview" zoomScale="90" zoomScaleNormal="80" zoomScaleSheetLayoutView="90" workbookViewId="0">
      <selection activeCell="M7" sqref="M7"/>
    </sheetView>
  </sheetViews>
  <sheetFormatPr defaultColWidth="4.125" defaultRowHeight="22.5" customHeight="1"/>
  <cols>
    <col min="1" max="2" width="1" style="6" customWidth="1"/>
    <col min="3" max="3" width="4" style="6" customWidth="1"/>
    <col min="4" max="4" width="16.125" style="6" customWidth="1"/>
    <col min="5" max="5" width="1" style="6" customWidth="1"/>
    <col min="6" max="6" width="4.875" style="6" customWidth="1"/>
    <col min="7" max="22" width="4.125" style="6"/>
    <col min="23" max="24" width="1" style="6" customWidth="1"/>
    <col min="25" max="16384" width="4.125" style="6"/>
  </cols>
  <sheetData>
    <row r="1" spans="2:23" ht="19.5" customHeight="1">
      <c r="B1" s="375" t="s">
        <v>159</v>
      </c>
      <c r="C1" s="375"/>
      <c r="D1" s="375"/>
      <c r="E1" s="375"/>
      <c r="F1" s="375"/>
    </row>
    <row r="2" spans="2:23" ht="30.75" customHeight="1"/>
    <row r="3" spans="2:23" ht="30" customHeight="1">
      <c r="B3" s="370" t="s">
        <v>187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</row>
    <row r="4" spans="2:23" ht="11.25" customHeight="1" thickBot="1"/>
    <row r="5" spans="2:23" ht="9" customHeight="1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9"/>
    </row>
    <row r="6" spans="2:23" ht="22.5" customHeight="1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376"/>
      <c r="P6" s="376"/>
      <c r="Q6" s="376"/>
      <c r="R6" s="11" t="s">
        <v>19</v>
      </c>
      <c r="S6" s="123"/>
      <c r="T6" s="40" t="s">
        <v>20</v>
      </c>
      <c r="U6" s="123"/>
      <c r="V6" s="19" t="s">
        <v>21</v>
      </c>
      <c r="W6" s="13"/>
    </row>
    <row r="7" spans="2:23" ht="12" customHeight="1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3"/>
    </row>
    <row r="8" spans="2:23" ht="22.5" customHeight="1">
      <c r="B8" s="10"/>
      <c r="C8" s="11"/>
      <c r="D8" s="372" t="s">
        <v>22</v>
      </c>
      <c r="E8" s="372"/>
      <c r="F8" s="19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3"/>
    </row>
    <row r="9" spans="2:23" ht="12" customHeight="1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3"/>
    </row>
    <row r="10" spans="2:23" ht="41.25" customHeight="1">
      <c r="B10" s="10"/>
      <c r="C10" s="11"/>
      <c r="D10" s="11"/>
      <c r="E10" s="11"/>
      <c r="F10" s="11"/>
      <c r="G10" s="11"/>
      <c r="H10" s="11"/>
      <c r="I10" s="373" t="s">
        <v>16</v>
      </c>
      <c r="J10" s="373"/>
      <c r="K10" s="373"/>
      <c r="L10" s="373"/>
      <c r="M10" s="373"/>
      <c r="N10" s="32"/>
      <c r="O10" s="374"/>
      <c r="P10" s="374"/>
      <c r="Q10" s="374"/>
      <c r="R10" s="374"/>
      <c r="S10" s="374"/>
      <c r="T10" s="374"/>
      <c r="U10" s="374"/>
      <c r="V10" s="374"/>
      <c r="W10" s="13"/>
    </row>
    <row r="11" spans="2:23" ht="41.25" customHeight="1">
      <c r="B11" s="10"/>
      <c r="C11" s="11"/>
      <c r="D11" s="11"/>
      <c r="E11" s="11"/>
      <c r="F11" s="11"/>
      <c r="G11" s="33" t="s">
        <v>23</v>
      </c>
      <c r="H11" s="11"/>
      <c r="I11" s="352" t="s">
        <v>60</v>
      </c>
      <c r="J11" s="352"/>
      <c r="K11" s="352"/>
      <c r="L11" s="352"/>
      <c r="M11" s="352"/>
      <c r="N11" s="32"/>
      <c r="O11" s="366"/>
      <c r="P11" s="367"/>
      <c r="Q11" s="367"/>
      <c r="R11" s="367"/>
      <c r="S11" s="367"/>
      <c r="T11" s="367"/>
      <c r="U11" s="367"/>
      <c r="V11" s="367"/>
      <c r="W11" s="13"/>
    </row>
    <row r="12" spans="2:23" ht="41.25" customHeight="1">
      <c r="B12" s="10"/>
      <c r="C12" s="11"/>
      <c r="D12" s="11"/>
      <c r="E12" s="11"/>
      <c r="F12" s="11"/>
      <c r="G12" s="11"/>
      <c r="H12" s="11"/>
      <c r="I12" s="352" t="s">
        <v>61</v>
      </c>
      <c r="J12" s="352"/>
      <c r="K12" s="352"/>
      <c r="L12" s="352"/>
      <c r="M12" s="352"/>
      <c r="N12" s="32"/>
      <c r="O12" s="368"/>
      <c r="P12" s="368"/>
      <c r="Q12" s="368"/>
      <c r="R12" s="368"/>
      <c r="S12" s="368"/>
      <c r="T12" s="368"/>
      <c r="U12" s="368"/>
      <c r="V12" s="43"/>
      <c r="W12" s="13"/>
    </row>
    <row r="13" spans="2:23" ht="22.5" customHeight="1"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3"/>
    </row>
    <row r="14" spans="2:23" ht="22.5" customHeight="1"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3"/>
    </row>
    <row r="15" spans="2:23" ht="22.5" customHeight="1">
      <c r="B15" s="10"/>
      <c r="C15" s="377" t="s">
        <v>141</v>
      </c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13"/>
    </row>
    <row r="16" spans="2:23" ht="22.5" customHeight="1">
      <c r="B16" s="10"/>
      <c r="C16" s="377" t="s">
        <v>142</v>
      </c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13"/>
    </row>
    <row r="17" spans="2:23" ht="22.5" customHeight="1">
      <c r="B17" s="10"/>
      <c r="C17" s="41" t="s">
        <v>143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13"/>
    </row>
    <row r="18" spans="2:23" ht="22.5" customHeight="1" thickBot="1">
      <c r="B18" s="27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29"/>
    </row>
    <row r="19" spans="2:23" ht="38.450000000000003" customHeight="1">
      <c r="B19" s="14"/>
      <c r="C19" s="378" t="s">
        <v>89</v>
      </c>
      <c r="D19" s="380" t="s">
        <v>88</v>
      </c>
      <c r="E19" s="15"/>
      <c r="F19" s="382" t="s">
        <v>62</v>
      </c>
      <c r="G19" s="383"/>
      <c r="H19" s="383"/>
      <c r="I19" s="384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6"/>
    </row>
    <row r="20" spans="2:23" ht="38.450000000000003" customHeight="1">
      <c r="B20" s="20"/>
      <c r="C20" s="379"/>
      <c r="D20" s="381"/>
      <c r="E20" s="21"/>
      <c r="F20" s="387" t="s">
        <v>63</v>
      </c>
      <c r="G20" s="388"/>
      <c r="H20" s="388"/>
      <c r="I20" s="389"/>
      <c r="J20" s="390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2"/>
    </row>
    <row r="21" spans="2:23" ht="57" customHeight="1">
      <c r="B21" s="22"/>
      <c r="C21" s="23" t="s">
        <v>70</v>
      </c>
      <c r="D21" s="26" t="s">
        <v>64</v>
      </c>
      <c r="E21" s="24"/>
      <c r="F21" s="401"/>
      <c r="G21" s="402"/>
      <c r="H21" s="402"/>
      <c r="I21" s="402"/>
      <c r="J21" s="402"/>
      <c r="K21" s="25" t="s">
        <v>19</v>
      </c>
      <c r="L21" s="402"/>
      <c r="M21" s="402"/>
      <c r="N21" s="25" t="s">
        <v>24</v>
      </c>
      <c r="O21" s="402"/>
      <c r="P21" s="402"/>
      <c r="Q21" s="393" t="s">
        <v>21</v>
      </c>
      <c r="R21" s="393"/>
      <c r="S21" s="393"/>
      <c r="T21" s="393"/>
      <c r="U21" s="393"/>
      <c r="V21" s="393"/>
      <c r="W21" s="394"/>
    </row>
    <row r="22" spans="2:23" ht="27" customHeight="1">
      <c r="B22" s="14"/>
      <c r="C22" s="403" t="s">
        <v>90</v>
      </c>
      <c r="D22" s="406" t="s">
        <v>66</v>
      </c>
      <c r="E22" s="15"/>
      <c r="F22" s="395"/>
      <c r="G22" s="396"/>
      <c r="H22" s="396"/>
      <c r="I22" s="396"/>
      <c r="J22" s="396"/>
      <c r="K22" s="396"/>
      <c r="L22" s="396"/>
      <c r="M22" s="396"/>
      <c r="N22" s="396"/>
      <c r="O22" s="396"/>
      <c r="P22" s="396"/>
      <c r="Q22" s="396"/>
      <c r="R22" s="396"/>
      <c r="S22" s="396"/>
      <c r="T22" s="396"/>
      <c r="U22" s="396"/>
      <c r="V22" s="396"/>
      <c r="W22" s="397"/>
    </row>
    <row r="23" spans="2:23" ht="27" customHeight="1">
      <c r="B23" s="10"/>
      <c r="C23" s="404"/>
      <c r="D23" s="407"/>
      <c r="E23" s="16"/>
      <c r="F23" s="398"/>
      <c r="G23" s="399"/>
      <c r="H23" s="399"/>
      <c r="I23" s="399"/>
      <c r="J23" s="399"/>
      <c r="K23" s="399"/>
      <c r="L23" s="399"/>
      <c r="M23" s="399"/>
      <c r="N23" s="399"/>
      <c r="O23" s="399"/>
      <c r="P23" s="399"/>
      <c r="Q23" s="399"/>
      <c r="R23" s="399"/>
      <c r="S23" s="399"/>
      <c r="T23" s="399"/>
      <c r="U23" s="399"/>
      <c r="V23" s="399"/>
      <c r="W23" s="400"/>
    </row>
    <row r="24" spans="2:23" ht="27" customHeight="1">
      <c r="B24" s="10"/>
      <c r="C24" s="404"/>
      <c r="D24" s="407"/>
      <c r="E24" s="16"/>
      <c r="F24" s="398"/>
      <c r="G24" s="399"/>
      <c r="H24" s="399"/>
      <c r="I24" s="399"/>
      <c r="J24" s="399"/>
      <c r="K24" s="399"/>
      <c r="L24" s="399"/>
      <c r="M24" s="399"/>
      <c r="N24" s="399"/>
      <c r="O24" s="399"/>
      <c r="P24" s="399"/>
      <c r="Q24" s="399"/>
      <c r="R24" s="399"/>
      <c r="S24" s="399"/>
      <c r="T24" s="399"/>
      <c r="U24" s="399"/>
      <c r="V24" s="399"/>
      <c r="W24" s="400"/>
    </row>
    <row r="25" spans="2:23" ht="27" customHeight="1">
      <c r="B25" s="10"/>
      <c r="C25" s="404"/>
      <c r="D25" s="407"/>
      <c r="E25" s="16"/>
      <c r="F25" s="398"/>
      <c r="G25" s="399"/>
      <c r="H25" s="399"/>
      <c r="I25" s="399"/>
      <c r="J25" s="399"/>
      <c r="K25" s="399"/>
      <c r="L25" s="399"/>
      <c r="M25" s="399"/>
      <c r="N25" s="399"/>
      <c r="O25" s="399"/>
      <c r="P25" s="399"/>
      <c r="Q25" s="399"/>
      <c r="R25" s="399"/>
      <c r="S25" s="399"/>
      <c r="T25" s="399"/>
      <c r="U25" s="399"/>
      <c r="V25" s="399"/>
      <c r="W25" s="400"/>
    </row>
    <row r="26" spans="2:23" ht="27" customHeight="1">
      <c r="B26" s="20"/>
      <c r="C26" s="405"/>
      <c r="D26" s="408"/>
      <c r="E26" s="21"/>
      <c r="F26" s="409"/>
      <c r="G26" s="410"/>
      <c r="H26" s="410"/>
      <c r="I26" s="410"/>
      <c r="J26" s="410"/>
      <c r="K26" s="410"/>
      <c r="L26" s="410"/>
      <c r="M26" s="410"/>
      <c r="N26" s="410"/>
      <c r="O26" s="410"/>
      <c r="P26" s="410"/>
      <c r="Q26" s="410"/>
      <c r="R26" s="410"/>
      <c r="S26" s="410"/>
      <c r="T26" s="410"/>
      <c r="U26" s="410"/>
      <c r="V26" s="410"/>
      <c r="W26" s="411"/>
    </row>
    <row r="27" spans="2:23" ht="30" customHeight="1">
      <c r="B27" s="14"/>
      <c r="C27" s="378" t="s">
        <v>91</v>
      </c>
      <c r="D27" s="380" t="s">
        <v>33</v>
      </c>
      <c r="E27" s="15"/>
      <c r="F27" s="63" t="s">
        <v>67</v>
      </c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5"/>
    </row>
    <row r="28" spans="2:23" ht="30" customHeight="1">
      <c r="B28" s="10"/>
      <c r="C28" s="356"/>
      <c r="D28" s="372"/>
      <c r="E28" s="16"/>
      <c r="F28" s="64" t="s">
        <v>67</v>
      </c>
      <c r="G28" s="376"/>
      <c r="H28" s="376"/>
      <c r="I28" s="376"/>
      <c r="J28" s="376"/>
      <c r="K28" s="376"/>
      <c r="L28" s="376"/>
      <c r="M28" s="376"/>
      <c r="N28" s="376"/>
      <c r="O28" s="376"/>
      <c r="P28" s="376"/>
      <c r="Q28" s="376"/>
      <c r="R28" s="376"/>
      <c r="S28" s="376"/>
      <c r="T28" s="376"/>
      <c r="U28" s="376"/>
      <c r="V28" s="376"/>
      <c r="W28" s="124"/>
    </row>
    <row r="29" spans="2:23" ht="30" customHeight="1" thickBot="1">
      <c r="B29" s="27"/>
      <c r="C29" s="412"/>
      <c r="D29" s="413"/>
      <c r="E29" s="28"/>
      <c r="F29" s="65" t="s">
        <v>67</v>
      </c>
      <c r="G29" s="416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  <c r="T29" s="416"/>
      <c r="U29" s="416"/>
      <c r="V29" s="416"/>
      <c r="W29" s="417"/>
    </row>
    <row r="30" spans="2:23" ht="6" customHeight="1"/>
  </sheetData>
  <sheetProtection sheet="1" objects="1" scenarios="1"/>
  <mergeCells count="34">
    <mergeCell ref="C22:C26"/>
    <mergeCell ref="D22:D26"/>
    <mergeCell ref="F26:W26"/>
    <mergeCell ref="C27:C29"/>
    <mergeCell ref="D27:D29"/>
    <mergeCell ref="G27:W27"/>
    <mergeCell ref="G28:V28"/>
    <mergeCell ref="G29:W29"/>
    <mergeCell ref="Q21:W21"/>
    <mergeCell ref="F22:W22"/>
    <mergeCell ref="F23:W23"/>
    <mergeCell ref="F24:W24"/>
    <mergeCell ref="F25:W25"/>
    <mergeCell ref="F21:J21"/>
    <mergeCell ref="L21:M21"/>
    <mergeCell ref="O21:P21"/>
    <mergeCell ref="C16:V16"/>
    <mergeCell ref="C19:C20"/>
    <mergeCell ref="D19:D20"/>
    <mergeCell ref="F19:I19"/>
    <mergeCell ref="J19:W19"/>
    <mergeCell ref="F20:I20"/>
    <mergeCell ref="J20:W20"/>
    <mergeCell ref="I11:M11"/>
    <mergeCell ref="O11:V11"/>
    <mergeCell ref="I12:M12"/>
    <mergeCell ref="O12:U12"/>
    <mergeCell ref="C15:V15"/>
    <mergeCell ref="B1:F1"/>
    <mergeCell ref="B3:W3"/>
    <mergeCell ref="D8:E8"/>
    <mergeCell ref="I10:M10"/>
    <mergeCell ref="O10:V10"/>
    <mergeCell ref="O6:Q6"/>
  </mergeCells>
  <phoneticPr fontId="1"/>
  <dataValidations count="1">
    <dataValidation type="list" allowBlank="1" showInputMessage="1" showErrorMessage="1" sqref="F27:F29">
      <formula1>"■,□"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M66"/>
  <sheetViews>
    <sheetView view="pageBreakPreview" zoomScale="90" zoomScaleNormal="90" zoomScaleSheetLayoutView="90" workbookViewId="0">
      <selection activeCell="D10" sqref="D10"/>
    </sheetView>
  </sheetViews>
  <sheetFormatPr defaultColWidth="3.625" defaultRowHeight="21" customHeight="1"/>
  <cols>
    <col min="1" max="2" width="1.25" style="6" customWidth="1"/>
    <col min="3" max="3" width="3.75" style="6" customWidth="1"/>
    <col min="4" max="4" width="16" style="6" customWidth="1"/>
    <col min="5" max="5" width="1" style="6" customWidth="1"/>
    <col min="6" max="25" width="3.5" style="6" customWidth="1"/>
    <col min="26" max="27" width="1.25" style="6" customWidth="1"/>
    <col min="28" max="38" width="3.625" style="6"/>
    <col min="39" max="39" width="7.375" style="30" bestFit="1" customWidth="1"/>
    <col min="40" max="16384" width="3.625" style="6"/>
  </cols>
  <sheetData>
    <row r="1" spans="1:27" ht="18" customHeight="1">
      <c r="A1" s="73"/>
      <c r="B1" s="148" t="s">
        <v>95</v>
      </c>
      <c r="C1" s="148"/>
      <c r="D1" s="148"/>
      <c r="E1" s="148"/>
      <c r="F1" s="148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27" ht="27.75" customHeigh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27" ht="27" customHeight="1">
      <c r="A3" s="73"/>
      <c r="B3" s="149" t="s">
        <v>81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73"/>
    </row>
    <row r="4" spans="1:27" ht="9" customHeight="1" thickBo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27" ht="6" customHeight="1">
      <c r="A5" s="73"/>
      <c r="B5" s="7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6"/>
      <c r="AA5" s="73"/>
    </row>
    <row r="6" spans="1:27" ht="24" customHeight="1">
      <c r="A6" s="73"/>
      <c r="B6" s="77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419"/>
      <c r="R6" s="419"/>
      <c r="S6" s="419"/>
      <c r="T6" s="419"/>
      <c r="U6" s="79" t="s">
        <v>19</v>
      </c>
      <c r="V6" s="114"/>
      <c r="W6" s="79" t="s">
        <v>20</v>
      </c>
      <c r="X6" s="114"/>
      <c r="Y6" s="79" t="s">
        <v>21</v>
      </c>
      <c r="Z6" s="80"/>
      <c r="AA6" s="73"/>
    </row>
    <row r="7" spans="1:27" ht="18" customHeight="1">
      <c r="A7" s="73"/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80"/>
      <c r="AA7" s="73"/>
    </row>
    <row r="8" spans="1:27" ht="21" customHeight="1">
      <c r="A8" s="73"/>
      <c r="B8" s="77"/>
      <c r="C8" s="78"/>
      <c r="D8" s="151" t="s">
        <v>22</v>
      </c>
      <c r="E8" s="151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80"/>
      <c r="AA8" s="73"/>
    </row>
    <row r="9" spans="1:27" ht="18" customHeight="1">
      <c r="A9" s="73"/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80"/>
      <c r="AA9" s="73"/>
    </row>
    <row r="10" spans="1:27" ht="36" customHeight="1">
      <c r="A10" s="73"/>
      <c r="B10" s="77"/>
      <c r="C10" s="78"/>
      <c r="D10" s="78"/>
      <c r="E10" s="78"/>
      <c r="F10" s="73"/>
      <c r="G10" s="73"/>
      <c r="H10" s="73"/>
      <c r="I10" s="152" t="s">
        <v>16</v>
      </c>
      <c r="J10" s="152"/>
      <c r="K10" s="152"/>
      <c r="L10" s="152"/>
      <c r="M10" s="152"/>
      <c r="N10" s="152"/>
      <c r="O10" s="79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80"/>
      <c r="AA10" s="73"/>
    </row>
    <row r="11" spans="1:27" ht="36" customHeight="1">
      <c r="A11" s="73"/>
      <c r="B11" s="77"/>
      <c r="C11" s="78"/>
      <c r="D11" s="78"/>
      <c r="E11" s="78"/>
      <c r="F11" s="154" t="s">
        <v>23</v>
      </c>
      <c r="G11" s="154"/>
      <c r="H11" s="73"/>
      <c r="I11" s="152" t="s">
        <v>69</v>
      </c>
      <c r="J11" s="152"/>
      <c r="K11" s="152"/>
      <c r="L11" s="152"/>
      <c r="M11" s="152"/>
      <c r="N11" s="152"/>
      <c r="O11" s="79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80"/>
      <c r="AA11" s="73"/>
    </row>
    <row r="12" spans="1:27" ht="36" customHeight="1">
      <c r="A12" s="73"/>
      <c r="B12" s="77"/>
      <c r="C12" s="78"/>
      <c r="D12" s="78"/>
      <c r="E12" s="78"/>
      <c r="F12" s="78"/>
      <c r="G12" s="78"/>
      <c r="H12" s="78"/>
      <c r="I12" s="156" t="s">
        <v>61</v>
      </c>
      <c r="J12" s="156"/>
      <c r="K12" s="156"/>
      <c r="L12" s="156"/>
      <c r="M12" s="156"/>
      <c r="N12" s="156"/>
      <c r="O12" s="78"/>
      <c r="P12" s="157"/>
      <c r="Q12" s="157"/>
      <c r="R12" s="157"/>
      <c r="S12" s="157"/>
      <c r="T12" s="157"/>
      <c r="U12" s="157"/>
      <c r="V12" s="157"/>
      <c r="W12" s="157"/>
      <c r="X12" s="157"/>
      <c r="Y12" s="34"/>
      <c r="Z12" s="80"/>
      <c r="AA12" s="73"/>
    </row>
    <row r="13" spans="1:27" ht="21" customHeight="1">
      <c r="A13" s="73"/>
      <c r="B13" s="77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80"/>
      <c r="AA13" s="73"/>
    </row>
    <row r="14" spans="1:27" ht="21" customHeight="1">
      <c r="A14" s="73"/>
      <c r="B14" s="77"/>
      <c r="C14" s="147" t="s">
        <v>144</v>
      </c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80"/>
      <c r="AA14" s="73"/>
    </row>
    <row r="15" spans="1:27" ht="21" customHeight="1">
      <c r="A15" s="73"/>
      <c r="B15" s="77"/>
      <c r="C15" s="147" t="s">
        <v>188</v>
      </c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80"/>
      <c r="AA15" s="73"/>
    </row>
    <row r="16" spans="1:27" ht="21" customHeight="1" thickBot="1">
      <c r="A16" s="73"/>
      <c r="B16" s="77"/>
      <c r="C16" s="79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80"/>
      <c r="AA16" s="73"/>
    </row>
    <row r="17" spans="1:39" ht="34.5" customHeight="1">
      <c r="A17" s="73"/>
      <c r="B17" s="74"/>
      <c r="C17" s="429" t="s">
        <v>89</v>
      </c>
      <c r="D17" s="160" t="s">
        <v>88</v>
      </c>
      <c r="E17" s="110"/>
      <c r="F17" s="431" t="s">
        <v>62</v>
      </c>
      <c r="G17" s="432"/>
      <c r="H17" s="432"/>
      <c r="I17" s="432"/>
      <c r="J17" s="432"/>
      <c r="K17" s="435"/>
      <c r="L17" s="435"/>
      <c r="M17" s="435"/>
      <c r="N17" s="435"/>
      <c r="O17" s="435"/>
      <c r="P17" s="435"/>
      <c r="Q17" s="435"/>
      <c r="R17" s="435"/>
      <c r="S17" s="435"/>
      <c r="T17" s="435"/>
      <c r="U17" s="435"/>
      <c r="V17" s="435"/>
      <c r="W17" s="435"/>
      <c r="X17" s="435"/>
      <c r="Y17" s="435"/>
      <c r="Z17" s="436"/>
      <c r="AA17" s="73"/>
      <c r="AM17" s="6"/>
    </row>
    <row r="18" spans="1:39" ht="34.5" customHeight="1">
      <c r="A18" s="73"/>
      <c r="B18" s="83"/>
      <c r="C18" s="430"/>
      <c r="D18" s="161"/>
      <c r="E18" s="84"/>
      <c r="F18" s="433" t="s">
        <v>63</v>
      </c>
      <c r="G18" s="434"/>
      <c r="H18" s="434"/>
      <c r="I18" s="434"/>
      <c r="J18" s="434"/>
      <c r="K18" s="437"/>
      <c r="L18" s="437"/>
      <c r="M18" s="437"/>
      <c r="N18" s="437"/>
      <c r="O18" s="437"/>
      <c r="P18" s="437"/>
      <c r="Q18" s="437"/>
      <c r="R18" s="437"/>
      <c r="S18" s="437"/>
      <c r="T18" s="437"/>
      <c r="U18" s="437"/>
      <c r="V18" s="437"/>
      <c r="W18" s="437"/>
      <c r="X18" s="437"/>
      <c r="Y18" s="437"/>
      <c r="Z18" s="438"/>
      <c r="AA18" s="73"/>
      <c r="AM18" s="6"/>
    </row>
    <row r="19" spans="1:39" ht="42" customHeight="1">
      <c r="A19" s="73"/>
      <c r="B19" s="81"/>
      <c r="C19" s="86" t="s">
        <v>92</v>
      </c>
      <c r="D19" s="111" t="s">
        <v>82</v>
      </c>
      <c r="E19" s="82"/>
      <c r="F19" s="426"/>
      <c r="G19" s="425"/>
      <c r="H19" s="425"/>
      <c r="I19" s="425"/>
      <c r="J19" s="425"/>
      <c r="K19" s="112" t="s">
        <v>19</v>
      </c>
      <c r="L19" s="425"/>
      <c r="M19" s="425"/>
      <c r="N19" s="112" t="s">
        <v>24</v>
      </c>
      <c r="O19" s="425"/>
      <c r="P19" s="425"/>
      <c r="Q19" s="113" t="s">
        <v>21</v>
      </c>
      <c r="R19" s="427"/>
      <c r="S19" s="427"/>
      <c r="T19" s="427"/>
      <c r="U19" s="427"/>
      <c r="V19" s="427"/>
      <c r="W19" s="427"/>
      <c r="X19" s="427"/>
      <c r="Y19" s="427"/>
      <c r="Z19" s="428"/>
      <c r="AA19" s="73"/>
      <c r="AM19" s="31">
        <v>0.25</v>
      </c>
    </row>
    <row r="20" spans="1:39" ht="42" customHeight="1">
      <c r="A20" s="73"/>
      <c r="B20" s="81"/>
      <c r="C20" s="86" t="s">
        <v>30</v>
      </c>
      <c r="D20" s="87" t="s">
        <v>83</v>
      </c>
      <c r="E20" s="82"/>
      <c r="F20" s="420"/>
      <c r="G20" s="421"/>
      <c r="H20" s="421"/>
      <c r="I20" s="421"/>
      <c r="J20" s="421"/>
      <c r="K20" s="421"/>
      <c r="L20" s="421"/>
      <c r="M20" s="421"/>
      <c r="N20" s="421"/>
      <c r="O20" s="421"/>
      <c r="P20" s="421"/>
      <c r="Q20" s="421"/>
      <c r="R20" s="421"/>
      <c r="S20" s="203" t="s">
        <v>14</v>
      </c>
      <c r="T20" s="203"/>
      <c r="U20" s="203"/>
      <c r="V20" s="203"/>
      <c r="W20" s="203"/>
      <c r="X20" s="203"/>
      <c r="Y20" s="203"/>
      <c r="Z20" s="204"/>
      <c r="AA20" s="73"/>
      <c r="AM20" s="31">
        <v>0.36458333333333398</v>
      </c>
    </row>
    <row r="21" spans="1:39" ht="42" customHeight="1">
      <c r="A21" s="73"/>
      <c r="B21" s="88"/>
      <c r="C21" s="89" t="s">
        <v>65</v>
      </c>
      <c r="D21" s="90" t="s">
        <v>84</v>
      </c>
      <c r="E21" s="91"/>
      <c r="F21" s="420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203" t="s">
        <v>14</v>
      </c>
      <c r="T21" s="203"/>
      <c r="U21" s="203"/>
      <c r="V21" s="203"/>
      <c r="W21" s="203"/>
      <c r="X21" s="203"/>
      <c r="Y21" s="203"/>
      <c r="Z21" s="204"/>
      <c r="AA21" s="73"/>
      <c r="AM21" s="31">
        <v>0.38541666666666702</v>
      </c>
    </row>
    <row r="22" spans="1:39" ht="42" customHeight="1">
      <c r="A22" s="73"/>
      <c r="B22" s="88"/>
      <c r="C22" s="89" t="s">
        <v>35</v>
      </c>
      <c r="D22" s="92" t="s">
        <v>85</v>
      </c>
      <c r="E22" s="91"/>
      <c r="F22" s="420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203" t="s">
        <v>14</v>
      </c>
      <c r="T22" s="203"/>
      <c r="U22" s="203"/>
      <c r="V22" s="203"/>
      <c r="W22" s="203"/>
      <c r="X22" s="203"/>
      <c r="Y22" s="203"/>
      <c r="Z22" s="204"/>
      <c r="AA22" s="73"/>
      <c r="AM22" s="31">
        <v>0.39583333333333398</v>
      </c>
    </row>
    <row r="23" spans="1:39" ht="78" customHeight="1">
      <c r="A23" s="73"/>
      <c r="B23" s="88"/>
      <c r="C23" s="89" t="s">
        <v>93</v>
      </c>
      <c r="D23" s="90" t="s">
        <v>87</v>
      </c>
      <c r="E23" s="91"/>
      <c r="F23" s="422"/>
      <c r="G23" s="423"/>
      <c r="H23" s="423"/>
      <c r="I23" s="423"/>
      <c r="J23" s="423"/>
      <c r="K23" s="423"/>
      <c r="L23" s="423"/>
      <c r="M23" s="423"/>
      <c r="N23" s="423"/>
      <c r="O23" s="423"/>
      <c r="P23" s="423"/>
      <c r="Q23" s="423"/>
      <c r="R23" s="423"/>
      <c r="S23" s="423"/>
      <c r="T23" s="423"/>
      <c r="U23" s="423"/>
      <c r="V23" s="423"/>
      <c r="W23" s="423"/>
      <c r="X23" s="423"/>
      <c r="Y23" s="423"/>
      <c r="Z23" s="424"/>
      <c r="AA23" s="73"/>
      <c r="AM23" s="31">
        <v>0.39583333333333398</v>
      </c>
    </row>
    <row r="24" spans="1:39" ht="22.5" customHeight="1">
      <c r="A24" s="73"/>
      <c r="B24" s="81"/>
      <c r="C24" s="174" t="s">
        <v>94</v>
      </c>
      <c r="D24" s="177" t="s">
        <v>33</v>
      </c>
      <c r="E24" s="82"/>
      <c r="F24" s="179" t="s">
        <v>34</v>
      </c>
      <c r="G24" s="180"/>
      <c r="H24" s="181" t="s">
        <v>74</v>
      </c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93"/>
      <c r="AA24" s="73"/>
      <c r="AM24" s="31">
        <v>0.40625</v>
      </c>
    </row>
    <row r="25" spans="1:39" ht="22.5" customHeight="1">
      <c r="A25" s="73"/>
      <c r="B25" s="77"/>
      <c r="C25" s="175"/>
      <c r="D25" s="151"/>
      <c r="E25" s="85"/>
      <c r="F25" s="183" t="s">
        <v>34</v>
      </c>
      <c r="G25" s="184"/>
      <c r="H25" s="185" t="s">
        <v>121</v>
      </c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80"/>
      <c r="AA25" s="73"/>
      <c r="AM25" s="31">
        <v>0.41666666666666702</v>
      </c>
    </row>
    <row r="26" spans="1:39" ht="22.5" customHeight="1">
      <c r="A26" s="73"/>
      <c r="B26" s="77"/>
      <c r="C26" s="175"/>
      <c r="D26" s="151"/>
      <c r="E26" s="85"/>
      <c r="F26" s="183" t="s">
        <v>34</v>
      </c>
      <c r="G26" s="184"/>
      <c r="H26" s="191" t="s">
        <v>122</v>
      </c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80"/>
      <c r="AA26" s="73"/>
      <c r="AM26" s="31">
        <v>0.42708333333333398</v>
      </c>
    </row>
    <row r="27" spans="1:39" ht="22.5" customHeight="1">
      <c r="A27" s="73"/>
      <c r="B27" s="77"/>
      <c r="C27" s="175"/>
      <c r="D27" s="151"/>
      <c r="E27" s="85"/>
      <c r="F27" s="183" t="s">
        <v>34</v>
      </c>
      <c r="G27" s="184"/>
      <c r="H27" s="185" t="s">
        <v>174</v>
      </c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80"/>
      <c r="AA27" s="73"/>
      <c r="AM27" s="31">
        <v>0.4375</v>
      </c>
    </row>
    <row r="28" spans="1:39" ht="22.5" customHeight="1">
      <c r="A28" s="73"/>
      <c r="B28" s="77"/>
      <c r="C28" s="175"/>
      <c r="D28" s="151"/>
      <c r="E28" s="85"/>
      <c r="F28" s="183" t="s">
        <v>34</v>
      </c>
      <c r="G28" s="184"/>
      <c r="H28" s="185" t="s">
        <v>123</v>
      </c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80"/>
      <c r="AA28" s="73"/>
      <c r="AM28" s="31">
        <v>0.44791666666666702</v>
      </c>
    </row>
    <row r="29" spans="1:39" ht="22.5" customHeight="1">
      <c r="A29" s="73"/>
      <c r="B29" s="77"/>
      <c r="C29" s="175"/>
      <c r="D29" s="151"/>
      <c r="E29" s="85"/>
      <c r="F29" s="183" t="s">
        <v>34</v>
      </c>
      <c r="G29" s="184"/>
      <c r="H29" s="185" t="s">
        <v>124</v>
      </c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80"/>
      <c r="AA29" s="73"/>
      <c r="AM29" s="31">
        <v>0.45833333333333398</v>
      </c>
    </row>
    <row r="30" spans="1:39" ht="22.5" customHeight="1" thickBot="1">
      <c r="A30" s="73"/>
      <c r="B30" s="94"/>
      <c r="C30" s="176"/>
      <c r="D30" s="178"/>
      <c r="E30" s="95"/>
      <c r="F30" s="187" t="s">
        <v>34</v>
      </c>
      <c r="G30" s="188"/>
      <c r="H30" s="189" t="s">
        <v>86</v>
      </c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96"/>
      <c r="AA30" s="73"/>
      <c r="AM30" s="31">
        <v>0.45833333333333398</v>
      </c>
    </row>
    <row r="31" spans="1:39" ht="4.5" customHeight="1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M31" s="31">
        <v>0.46875</v>
      </c>
    </row>
    <row r="32" spans="1:39" ht="21" customHeight="1">
      <c r="AM32" s="31">
        <v>0.47916666666666702</v>
      </c>
    </row>
    <row r="33" spans="39:39" ht="21" customHeight="1">
      <c r="AM33" s="31">
        <v>0.48958333333333398</v>
      </c>
    </row>
    <row r="34" spans="39:39" ht="21" customHeight="1">
      <c r="AM34" s="31">
        <v>0.5</v>
      </c>
    </row>
    <row r="35" spans="39:39" ht="21" customHeight="1">
      <c r="AM35" s="31">
        <v>0.51041666666666696</v>
      </c>
    </row>
    <row r="36" spans="39:39" ht="21" customHeight="1">
      <c r="AM36" s="31">
        <v>0.52083333333333404</v>
      </c>
    </row>
    <row r="37" spans="39:39" ht="21" customHeight="1">
      <c r="AM37" s="31">
        <v>0.53125</v>
      </c>
    </row>
    <row r="38" spans="39:39" ht="21" customHeight="1">
      <c r="AM38" s="31">
        <v>0.54166666666666696</v>
      </c>
    </row>
    <row r="39" spans="39:39" ht="21" customHeight="1">
      <c r="AM39" s="31">
        <v>0.55208333333333404</v>
      </c>
    </row>
    <row r="40" spans="39:39" ht="21" customHeight="1">
      <c r="AM40" s="31">
        <v>0.562500000000001</v>
      </c>
    </row>
    <row r="41" spans="39:39" ht="21" customHeight="1">
      <c r="AM41" s="31">
        <v>0.57291666666666696</v>
      </c>
    </row>
    <row r="42" spans="39:39" ht="21" customHeight="1">
      <c r="AM42" s="31">
        <v>0.58333333333333404</v>
      </c>
    </row>
    <row r="43" spans="39:39" ht="21" customHeight="1">
      <c r="AM43" s="31">
        <v>0.593750000000001</v>
      </c>
    </row>
    <row r="44" spans="39:39" ht="21" customHeight="1">
      <c r="AM44" s="31">
        <v>0.60416666666666696</v>
      </c>
    </row>
    <row r="45" spans="39:39" ht="21" customHeight="1">
      <c r="AM45" s="31">
        <v>0.61458333333333404</v>
      </c>
    </row>
    <row r="46" spans="39:39" ht="21" customHeight="1">
      <c r="AM46" s="31">
        <v>0.625000000000001</v>
      </c>
    </row>
    <row r="47" spans="39:39" ht="21" customHeight="1">
      <c r="AM47" s="31">
        <v>0.63541666666666696</v>
      </c>
    </row>
    <row r="48" spans="39:39" ht="21" customHeight="1">
      <c r="AM48" s="31">
        <v>0.64583333333333404</v>
      </c>
    </row>
    <row r="49" spans="39:39" ht="21" customHeight="1">
      <c r="AM49" s="31">
        <v>0.656250000000001</v>
      </c>
    </row>
    <row r="50" spans="39:39" ht="21" customHeight="1">
      <c r="AM50" s="31">
        <v>0.66666666666666696</v>
      </c>
    </row>
    <row r="51" spans="39:39" ht="21" customHeight="1">
      <c r="AM51" s="31">
        <v>0.67708333333333404</v>
      </c>
    </row>
    <row r="52" spans="39:39" ht="21" customHeight="1">
      <c r="AM52" s="31">
        <v>0.687500000000001</v>
      </c>
    </row>
    <row r="53" spans="39:39" ht="21" customHeight="1">
      <c r="AM53" s="31">
        <v>0.69791666666666696</v>
      </c>
    </row>
    <row r="54" spans="39:39" ht="21" customHeight="1">
      <c r="AM54" s="31">
        <v>0.70833333333333404</v>
      </c>
    </row>
    <row r="55" spans="39:39" ht="21" customHeight="1">
      <c r="AM55" s="31">
        <v>0.718750000000001</v>
      </c>
    </row>
    <row r="56" spans="39:39" ht="21" customHeight="1">
      <c r="AM56" s="31">
        <v>0.72916666666666796</v>
      </c>
    </row>
    <row r="57" spans="39:39" ht="21" customHeight="1">
      <c r="AM57" s="31">
        <v>0.73958333333333404</v>
      </c>
    </row>
    <row r="58" spans="39:39" ht="21" customHeight="1">
      <c r="AM58" s="31">
        <v>0.750000000000001</v>
      </c>
    </row>
    <row r="59" spans="39:39" ht="21" customHeight="1">
      <c r="AM59" s="31">
        <v>0.76041666666666796</v>
      </c>
    </row>
    <row r="60" spans="39:39" ht="21" customHeight="1">
      <c r="AM60" s="31">
        <v>0.77083333333333404</v>
      </c>
    </row>
    <row r="61" spans="39:39" ht="21" customHeight="1">
      <c r="AM61" s="31">
        <v>0.781250000000001</v>
      </c>
    </row>
    <row r="62" spans="39:39" ht="21" customHeight="1">
      <c r="AM62" s="31">
        <v>0.79166666666666796</v>
      </c>
    </row>
    <row r="63" spans="39:39" ht="21" customHeight="1">
      <c r="AM63" s="31">
        <v>0.80208333333333404</v>
      </c>
    </row>
    <row r="64" spans="39:39" ht="21" customHeight="1">
      <c r="AM64" s="31">
        <v>0.812500000000001</v>
      </c>
    </row>
    <row r="65" spans="39:39" ht="21" customHeight="1">
      <c r="AM65" s="31">
        <v>0.82291666666666796</v>
      </c>
    </row>
    <row r="66" spans="39:39" ht="21" customHeight="1">
      <c r="AM66" s="31">
        <v>0.83333333333333404</v>
      </c>
    </row>
  </sheetData>
  <sheetProtection sheet="1" objects="1" scenarios="1"/>
  <mergeCells count="46">
    <mergeCell ref="C17:C18"/>
    <mergeCell ref="D17:D18"/>
    <mergeCell ref="F17:J17"/>
    <mergeCell ref="F18:J18"/>
    <mergeCell ref="K17:Z17"/>
    <mergeCell ref="K18:Z18"/>
    <mergeCell ref="O19:P19"/>
    <mergeCell ref="L19:M19"/>
    <mergeCell ref="F30:G30"/>
    <mergeCell ref="H30:Y30"/>
    <mergeCell ref="F20:R20"/>
    <mergeCell ref="F25:G25"/>
    <mergeCell ref="S20:Z20"/>
    <mergeCell ref="S21:Z21"/>
    <mergeCell ref="S22:Z22"/>
    <mergeCell ref="F19:J19"/>
    <mergeCell ref="R19:Z19"/>
    <mergeCell ref="C24:C30"/>
    <mergeCell ref="D24:D30"/>
    <mergeCell ref="F29:G29"/>
    <mergeCell ref="H29:Y29"/>
    <mergeCell ref="F21:R21"/>
    <mergeCell ref="F22:R22"/>
    <mergeCell ref="F23:Z23"/>
    <mergeCell ref="H25:Y25"/>
    <mergeCell ref="F26:G26"/>
    <mergeCell ref="H26:Y26"/>
    <mergeCell ref="F27:G27"/>
    <mergeCell ref="H27:Y27"/>
    <mergeCell ref="F28:G28"/>
    <mergeCell ref="H28:Y28"/>
    <mergeCell ref="F24:G24"/>
    <mergeCell ref="H24:Y24"/>
    <mergeCell ref="C15:Y15"/>
    <mergeCell ref="F11:G11"/>
    <mergeCell ref="I11:N11"/>
    <mergeCell ref="P11:Y11"/>
    <mergeCell ref="I12:N12"/>
    <mergeCell ref="P12:X12"/>
    <mergeCell ref="C14:Y14"/>
    <mergeCell ref="B1:F1"/>
    <mergeCell ref="B3:Z3"/>
    <mergeCell ref="Q6:T6"/>
    <mergeCell ref="D8:E8"/>
    <mergeCell ref="I10:N10"/>
    <mergeCell ref="P10:Y10"/>
  </mergeCells>
  <phoneticPr fontId="1"/>
  <dataValidations count="1">
    <dataValidation type="list" allowBlank="1" showInputMessage="1" showErrorMessage="1" sqref="F24:G30">
      <formula1>"■,□"</formula1>
    </dataValidation>
  </dataValidations>
  <printOptions horizontalCentered="1"/>
  <pageMargins left="0.39370078740157483" right="0.39370078740157483" top="0.47244094488188981" bottom="0.39370078740157483" header="0.31496062992125984" footer="0.19685039370078741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M69"/>
  <sheetViews>
    <sheetView view="pageBreakPreview" zoomScale="90" zoomScaleNormal="90" zoomScaleSheetLayoutView="90" workbookViewId="0">
      <selection activeCell="H29" sqref="H29:Y29"/>
    </sheetView>
  </sheetViews>
  <sheetFormatPr defaultColWidth="3.625" defaultRowHeight="21" customHeight="1"/>
  <cols>
    <col min="1" max="2" width="1.25" style="6" customWidth="1"/>
    <col min="3" max="3" width="3.75" style="6" customWidth="1"/>
    <col min="4" max="4" width="14.625" style="6" customWidth="1"/>
    <col min="5" max="5" width="1.25" style="6" customWidth="1"/>
    <col min="6" max="23" width="3.625" style="6"/>
    <col min="24" max="24" width="3.625" style="6" customWidth="1"/>
    <col min="25" max="25" width="3.625" style="6"/>
    <col min="26" max="27" width="1.25" style="6" customWidth="1"/>
    <col min="28" max="38" width="3.625" style="6"/>
    <col min="39" max="39" width="7.375" style="30" bestFit="1" customWidth="1"/>
    <col min="40" max="16384" width="3.625" style="6"/>
  </cols>
  <sheetData>
    <row r="1" spans="1:27" ht="18" customHeight="1">
      <c r="A1" s="73"/>
      <c r="B1" s="148" t="s">
        <v>160</v>
      </c>
      <c r="C1" s="148"/>
      <c r="D1" s="148"/>
      <c r="E1" s="148"/>
      <c r="F1" s="148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27" ht="25.5" customHeigh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27" ht="27" customHeight="1">
      <c r="A3" s="73"/>
      <c r="B3" s="149" t="s">
        <v>134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73"/>
    </row>
    <row r="4" spans="1:27" ht="21" customHeight="1" thickBo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27" ht="6" customHeight="1">
      <c r="A5" s="73"/>
      <c r="B5" s="7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6"/>
      <c r="AA5" s="73"/>
    </row>
    <row r="6" spans="1:27" ht="24" customHeight="1">
      <c r="A6" s="73"/>
      <c r="B6" s="77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419"/>
      <c r="R6" s="419"/>
      <c r="S6" s="419"/>
      <c r="T6" s="419"/>
      <c r="U6" s="79" t="s">
        <v>19</v>
      </c>
      <c r="V6" s="114"/>
      <c r="W6" s="79" t="s">
        <v>20</v>
      </c>
      <c r="X6" s="114"/>
      <c r="Y6" s="79" t="s">
        <v>21</v>
      </c>
      <c r="Z6" s="80"/>
      <c r="AA6" s="73"/>
    </row>
    <row r="7" spans="1:27" ht="18" customHeight="1">
      <c r="A7" s="73"/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80"/>
      <c r="AA7" s="73"/>
    </row>
    <row r="8" spans="1:27" ht="21" customHeight="1">
      <c r="A8" s="73"/>
      <c r="B8" s="77"/>
      <c r="C8" s="78"/>
      <c r="D8" s="151" t="s">
        <v>22</v>
      </c>
      <c r="E8" s="151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80"/>
      <c r="AA8" s="73"/>
    </row>
    <row r="9" spans="1:27" ht="18" customHeight="1">
      <c r="A9" s="73"/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80"/>
      <c r="AA9" s="73"/>
    </row>
    <row r="10" spans="1:27" ht="36" customHeight="1">
      <c r="A10" s="73"/>
      <c r="B10" s="77"/>
      <c r="C10" s="78"/>
      <c r="D10" s="78"/>
      <c r="E10" s="78"/>
      <c r="F10" s="73"/>
      <c r="G10" s="73"/>
      <c r="H10" s="73"/>
      <c r="I10" s="152" t="s">
        <v>16</v>
      </c>
      <c r="J10" s="152"/>
      <c r="K10" s="152"/>
      <c r="L10" s="152"/>
      <c r="M10" s="152"/>
      <c r="N10" s="152"/>
      <c r="O10" s="79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80"/>
      <c r="AA10" s="73"/>
    </row>
    <row r="11" spans="1:27" ht="36" customHeight="1">
      <c r="A11" s="73"/>
      <c r="B11" s="77"/>
      <c r="C11" s="78"/>
      <c r="D11" s="78"/>
      <c r="E11" s="78"/>
      <c r="F11" s="154" t="s">
        <v>23</v>
      </c>
      <c r="G11" s="154"/>
      <c r="H11" s="73"/>
      <c r="I11" s="152" t="s">
        <v>69</v>
      </c>
      <c r="J11" s="152"/>
      <c r="K11" s="152"/>
      <c r="L11" s="152"/>
      <c r="M11" s="152"/>
      <c r="N11" s="152"/>
      <c r="O11" s="79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80"/>
      <c r="AA11" s="73"/>
    </row>
    <row r="12" spans="1:27" ht="36" customHeight="1">
      <c r="A12" s="73"/>
      <c r="B12" s="77"/>
      <c r="C12" s="78"/>
      <c r="D12" s="78"/>
      <c r="E12" s="78"/>
      <c r="F12" s="78"/>
      <c r="G12" s="78"/>
      <c r="H12" s="78"/>
      <c r="I12" s="156" t="s">
        <v>61</v>
      </c>
      <c r="J12" s="156"/>
      <c r="K12" s="156"/>
      <c r="L12" s="156"/>
      <c r="M12" s="156"/>
      <c r="N12" s="156"/>
      <c r="O12" s="78"/>
      <c r="P12" s="157"/>
      <c r="Q12" s="157"/>
      <c r="R12" s="157"/>
      <c r="S12" s="157"/>
      <c r="T12" s="157"/>
      <c r="U12" s="157"/>
      <c r="V12" s="157"/>
      <c r="W12" s="157"/>
      <c r="X12" s="157"/>
      <c r="Y12" s="34"/>
      <c r="Z12" s="80"/>
      <c r="AA12" s="73"/>
    </row>
    <row r="13" spans="1:27" ht="21" customHeight="1">
      <c r="A13" s="73"/>
      <c r="B13" s="77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80"/>
      <c r="AA13" s="73"/>
    </row>
    <row r="14" spans="1:27" ht="21" customHeight="1">
      <c r="A14" s="73"/>
      <c r="B14" s="77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80"/>
      <c r="AA14" s="73"/>
    </row>
    <row r="15" spans="1:27" ht="21" customHeight="1">
      <c r="A15" s="73"/>
      <c r="B15" s="77"/>
      <c r="C15" s="147" t="s">
        <v>145</v>
      </c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80"/>
      <c r="AA15" s="73"/>
    </row>
    <row r="16" spans="1:27" ht="21" customHeight="1">
      <c r="A16" s="73"/>
      <c r="B16" s="77"/>
      <c r="C16" s="147" t="s">
        <v>190</v>
      </c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80"/>
      <c r="AA16" s="73"/>
    </row>
    <row r="17" spans="1:39" ht="21" customHeight="1">
      <c r="A17" s="73"/>
      <c r="B17" s="77"/>
      <c r="C17" s="147" t="s">
        <v>189</v>
      </c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80"/>
      <c r="AA17" s="73"/>
    </row>
    <row r="18" spans="1:39" ht="21" customHeight="1" thickBot="1">
      <c r="A18" s="73"/>
      <c r="B18" s="77"/>
      <c r="C18" s="79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80"/>
      <c r="AA18" s="73"/>
    </row>
    <row r="19" spans="1:39" ht="38.450000000000003" customHeight="1">
      <c r="A19" s="73"/>
      <c r="B19" s="74"/>
      <c r="C19" s="429" t="s">
        <v>89</v>
      </c>
      <c r="D19" s="160" t="s">
        <v>88</v>
      </c>
      <c r="E19" s="110"/>
      <c r="F19" s="431" t="s">
        <v>62</v>
      </c>
      <c r="G19" s="432"/>
      <c r="H19" s="432"/>
      <c r="I19" s="432"/>
      <c r="J19" s="432"/>
      <c r="K19" s="435"/>
      <c r="L19" s="435"/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6"/>
      <c r="AA19" s="73"/>
      <c r="AM19" s="6"/>
    </row>
    <row r="20" spans="1:39" ht="38.450000000000003" customHeight="1">
      <c r="A20" s="73"/>
      <c r="B20" s="83"/>
      <c r="C20" s="430"/>
      <c r="D20" s="161"/>
      <c r="E20" s="84"/>
      <c r="F20" s="433" t="s">
        <v>63</v>
      </c>
      <c r="G20" s="434"/>
      <c r="H20" s="434"/>
      <c r="I20" s="434"/>
      <c r="J20" s="434"/>
      <c r="K20" s="437"/>
      <c r="L20" s="437"/>
      <c r="M20" s="437"/>
      <c r="N20" s="437"/>
      <c r="O20" s="437"/>
      <c r="P20" s="437"/>
      <c r="Q20" s="437"/>
      <c r="R20" s="437"/>
      <c r="S20" s="437"/>
      <c r="T20" s="437"/>
      <c r="U20" s="437"/>
      <c r="V20" s="437"/>
      <c r="W20" s="437"/>
      <c r="X20" s="437"/>
      <c r="Y20" s="437"/>
      <c r="Z20" s="438"/>
      <c r="AA20" s="73"/>
      <c r="AM20" s="6"/>
    </row>
    <row r="21" spans="1:39" ht="18" customHeight="1">
      <c r="A21" s="73"/>
      <c r="B21" s="81"/>
      <c r="C21" s="439" t="s">
        <v>70</v>
      </c>
      <c r="D21" s="441" t="s">
        <v>153</v>
      </c>
      <c r="E21" s="82"/>
      <c r="F21" s="443"/>
      <c r="G21" s="443"/>
      <c r="H21" s="444"/>
      <c r="I21" s="443"/>
      <c r="J21" s="443"/>
      <c r="K21" s="443"/>
      <c r="L21" s="443" t="s">
        <v>71</v>
      </c>
      <c r="M21" s="443"/>
      <c r="N21" s="444"/>
      <c r="O21" s="443"/>
      <c r="P21" s="443"/>
      <c r="Q21" s="443"/>
      <c r="R21" s="443" t="s">
        <v>72</v>
      </c>
      <c r="S21" s="443"/>
      <c r="T21" s="444"/>
      <c r="U21" s="443"/>
      <c r="V21" s="443"/>
      <c r="W21" s="443"/>
      <c r="X21" s="443" t="s">
        <v>14</v>
      </c>
      <c r="Y21" s="443"/>
      <c r="Z21" s="93"/>
      <c r="AA21" s="73"/>
      <c r="AM21" s="6"/>
    </row>
    <row r="22" spans="1:39" ht="40.5" customHeight="1">
      <c r="A22" s="73"/>
      <c r="B22" s="77"/>
      <c r="C22" s="440"/>
      <c r="D22" s="161"/>
      <c r="E22" s="85"/>
      <c r="F22" s="447" t="str">
        <f>IF((LEN($AE$22)-8)&lt;=1,"",MID($AE$22,(LEN($AE$22)-9),1))</f>
        <v/>
      </c>
      <c r="G22" s="448"/>
      <c r="H22" s="449" t="str">
        <f>IF((LEN($AE$22)-7)&lt;=1,"",MID($AE$22,(LEN($AE$22)-8),1))</f>
        <v/>
      </c>
      <c r="I22" s="448"/>
      <c r="J22" s="447" t="str">
        <f>IF((LEN($AE$22)-6)&lt;=1,"",MID($AE$22,(LEN($AE$22)-7),1))</f>
        <v/>
      </c>
      <c r="K22" s="448"/>
      <c r="L22" s="447" t="str">
        <f>IF((LEN($AE$22)-5)&lt;=1,"",MID($AE$22,(LEN($AE$22)-6),1))</f>
        <v/>
      </c>
      <c r="M22" s="448"/>
      <c r="N22" s="449" t="str">
        <f>IF((LEN($AE$22)-4)&lt;=1,"",MID($AE$22,(LEN($AE$22)-5),1))</f>
        <v/>
      </c>
      <c r="O22" s="448"/>
      <c r="P22" s="447" t="str">
        <f>IF((LEN($AE$22)-3)&lt;=1,"",MID($AE$22,(LEN($AE$22)-4),1))</f>
        <v/>
      </c>
      <c r="Q22" s="448"/>
      <c r="R22" s="447" t="str">
        <f>IF((LEN($AE$22)-2)&lt;=1,"",MID($AE$22,(LEN($AE$22)-3),1))</f>
        <v/>
      </c>
      <c r="S22" s="448"/>
      <c r="T22" s="449" t="str">
        <f>IF((LEN($AE$22)-1)&lt;=1,"",MID($AE$22,(LEN($AE$22)-2),1))</f>
        <v/>
      </c>
      <c r="U22" s="448"/>
      <c r="V22" s="447" t="str">
        <f>IF((LEN($AE$22))&lt;=1,"",MID($AE$22,(LEN($AE$22)-1),1))</f>
        <v/>
      </c>
      <c r="W22" s="448"/>
      <c r="X22" s="447" t="str">
        <f>IF((LEN($AE$22))&lt;=1,"",MID($AE$22,(LEN($AE$22)),1))</f>
        <v/>
      </c>
      <c r="Y22" s="448"/>
      <c r="Z22" s="80"/>
      <c r="AA22" s="73"/>
      <c r="AE22" s="451" t="str">
        <f>IF(AI22="","",TEXT(AI22,"\0"))</f>
        <v/>
      </c>
      <c r="AF22" s="451"/>
      <c r="AG22" s="451"/>
      <c r="AH22" s="451"/>
      <c r="AI22" s="450" t="str">
        <f>【11号】実績明細書!U26</f>
        <v/>
      </c>
      <c r="AJ22" s="450"/>
      <c r="AK22" s="450"/>
      <c r="AL22" s="450"/>
    </row>
    <row r="23" spans="1:39" ht="18" customHeight="1">
      <c r="A23" s="73"/>
      <c r="B23" s="81"/>
      <c r="C23" s="439" t="s">
        <v>30</v>
      </c>
      <c r="D23" s="177" t="s">
        <v>96</v>
      </c>
      <c r="E23" s="82"/>
      <c r="F23" s="443"/>
      <c r="G23" s="443"/>
      <c r="H23" s="444"/>
      <c r="I23" s="443"/>
      <c r="J23" s="443"/>
      <c r="K23" s="443"/>
      <c r="L23" s="443" t="s">
        <v>71</v>
      </c>
      <c r="M23" s="443"/>
      <c r="N23" s="444"/>
      <c r="O23" s="443"/>
      <c r="P23" s="443"/>
      <c r="Q23" s="443"/>
      <c r="R23" s="443" t="s">
        <v>72</v>
      </c>
      <c r="S23" s="443"/>
      <c r="T23" s="444"/>
      <c r="U23" s="443"/>
      <c r="V23" s="443"/>
      <c r="W23" s="443"/>
      <c r="X23" s="443" t="s">
        <v>14</v>
      </c>
      <c r="Y23" s="443"/>
      <c r="Z23" s="93"/>
      <c r="AA23" s="73"/>
      <c r="AE23" s="115"/>
      <c r="AF23" s="115"/>
      <c r="AG23" s="115"/>
      <c r="AH23" s="115"/>
      <c r="AI23" s="115"/>
      <c r="AJ23" s="115"/>
      <c r="AK23" s="115"/>
      <c r="AL23" s="115"/>
      <c r="AM23" s="6"/>
    </row>
    <row r="24" spans="1:39" ht="40.5" customHeight="1">
      <c r="A24" s="73"/>
      <c r="B24" s="77"/>
      <c r="C24" s="442"/>
      <c r="D24" s="151"/>
      <c r="E24" s="85"/>
      <c r="F24" s="447" t="str">
        <f>IF((LEN($AE$24)-8)&lt;=1,"",MID($AE$24,(LEN($AE$24)-9),1))</f>
        <v/>
      </c>
      <c r="G24" s="448"/>
      <c r="H24" s="449" t="str">
        <f>IF((LEN($AE$24)-7)&lt;=1,"",MID($AE$24,(LEN($AE$24)-8),1))</f>
        <v/>
      </c>
      <c r="I24" s="448"/>
      <c r="J24" s="447" t="str">
        <f>IF((LEN($AE$24)-6)&lt;=1,"",MID($AE$24,(LEN($AE$24)-7),1))</f>
        <v/>
      </c>
      <c r="K24" s="448"/>
      <c r="L24" s="447" t="str">
        <f>IF((LEN($AE$24)-5)&lt;=1,"",MID($AE$24,(LEN($AE$24)-6),1))</f>
        <v/>
      </c>
      <c r="M24" s="448"/>
      <c r="N24" s="449" t="str">
        <f>IF((LEN($AE$24)-4)&lt;=1,"",MID($AE$24,(LEN($AE$24)-5),1))</f>
        <v/>
      </c>
      <c r="O24" s="448"/>
      <c r="P24" s="447" t="str">
        <f>IF((LEN($AE$24)-3)&lt;=1,"",MID($AE$24,(LEN($AE$24)-4),1))</f>
        <v/>
      </c>
      <c r="Q24" s="448"/>
      <c r="R24" s="447" t="str">
        <f>IF((LEN($AE$24)-2)&lt;=1,"",MID($AE$24,(LEN($AE$24)-3),1))</f>
        <v/>
      </c>
      <c r="S24" s="448"/>
      <c r="T24" s="449" t="str">
        <f>IF((LEN($AE$24)-1)&lt;=1,"",MID($AE$24,(LEN($AE$24)-2),1))</f>
        <v/>
      </c>
      <c r="U24" s="448"/>
      <c r="V24" s="447" t="str">
        <f>IF((LEN($AE$24))&lt;=1,"",MID($AE$24,(LEN($AE$24)-1),1))</f>
        <v/>
      </c>
      <c r="W24" s="448"/>
      <c r="X24" s="447" t="str">
        <f>IF((LEN($AE$24))&lt;=1,"",MID($AE$24,(LEN($AE$24)),1))</f>
        <v/>
      </c>
      <c r="Y24" s="448"/>
      <c r="Z24" s="80"/>
      <c r="AA24" s="73"/>
      <c r="AE24" s="451" t="str">
        <f>IF(AI24="","",TEXT(AI24,"\0"))</f>
        <v/>
      </c>
      <c r="AF24" s="451"/>
      <c r="AG24" s="451"/>
      <c r="AH24" s="451"/>
      <c r="AI24" s="450" t="str">
        <f>【11号】実績明細書!AG26</f>
        <v/>
      </c>
      <c r="AJ24" s="450"/>
      <c r="AK24" s="450"/>
      <c r="AL24" s="450"/>
      <c r="AM24" s="6"/>
    </row>
    <row r="25" spans="1:39" ht="44.25" customHeight="1">
      <c r="A25" s="73"/>
      <c r="B25" s="81"/>
      <c r="C25" s="86" t="s">
        <v>65</v>
      </c>
      <c r="D25" s="111" t="s">
        <v>64</v>
      </c>
      <c r="E25" s="82"/>
      <c r="F25" s="426"/>
      <c r="G25" s="425"/>
      <c r="H25" s="425"/>
      <c r="I25" s="425"/>
      <c r="J25" s="425"/>
      <c r="K25" s="112" t="s">
        <v>19</v>
      </c>
      <c r="L25" s="425"/>
      <c r="M25" s="425"/>
      <c r="N25" s="112" t="s">
        <v>24</v>
      </c>
      <c r="O25" s="425"/>
      <c r="P25" s="425"/>
      <c r="Q25" s="112" t="s">
        <v>21</v>
      </c>
      <c r="R25" s="445"/>
      <c r="S25" s="445"/>
      <c r="T25" s="445"/>
      <c r="U25" s="445"/>
      <c r="V25" s="445"/>
      <c r="W25" s="445"/>
      <c r="X25" s="445"/>
      <c r="Y25" s="445"/>
      <c r="Z25" s="446"/>
      <c r="AA25" s="73"/>
      <c r="AM25" s="31">
        <v>0.25</v>
      </c>
    </row>
    <row r="26" spans="1:39" ht="44.25" customHeight="1">
      <c r="A26" s="73"/>
      <c r="B26" s="81"/>
      <c r="C26" s="86" t="s">
        <v>35</v>
      </c>
      <c r="D26" s="111" t="s">
        <v>97</v>
      </c>
      <c r="E26" s="82"/>
      <c r="F26" s="426"/>
      <c r="G26" s="425"/>
      <c r="H26" s="425"/>
      <c r="I26" s="425"/>
      <c r="J26" s="425"/>
      <c r="K26" s="112" t="s">
        <v>19</v>
      </c>
      <c r="L26" s="425"/>
      <c r="M26" s="425"/>
      <c r="N26" s="112" t="s">
        <v>24</v>
      </c>
      <c r="O26" s="425"/>
      <c r="P26" s="425"/>
      <c r="Q26" s="112" t="s">
        <v>21</v>
      </c>
      <c r="R26" s="445"/>
      <c r="S26" s="445"/>
      <c r="T26" s="445"/>
      <c r="U26" s="445"/>
      <c r="V26" s="445"/>
      <c r="W26" s="445"/>
      <c r="X26" s="445"/>
      <c r="Y26" s="445"/>
      <c r="Z26" s="446"/>
      <c r="AA26" s="73"/>
      <c r="AM26" s="31">
        <v>0.25</v>
      </c>
    </row>
    <row r="27" spans="1:39" ht="22.5" customHeight="1">
      <c r="A27" s="73"/>
      <c r="B27" s="81"/>
      <c r="C27" s="174" t="s">
        <v>94</v>
      </c>
      <c r="D27" s="177" t="s">
        <v>33</v>
      </c>
      <c r="E27" s="82"/>
      <c r="F27" s="179" t="s">
        <v>34</v>
      </c>
      <c r="G27" s="180"/>
      <c r="H27" s="181" t="s">
        <v>175</v>
      </c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93"/>
      <c r="AA27" s="73"/>
      <c r="AM27" s="31">
        <v>0.40625</v>
      </c>
    </row>
    <row r="28" spans="1:39" ht="22.5" customHeight="1">
      <c r="A28" s="73"/>
      <c r="B28" s="77"/>
      <c r="C28" s="175"/>
      <c r="D28" s="151"/>
      <c r="E28" s="85"/>
      <c r="F28" s="183" t="s">
        <v>34</v>
      </c>
      <c r="G28" s="184"/>
      <c r="H28" s="185" t="s">
        <v>194</v>
      </c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80"/>
      <c r="AA28" s="73"/>
      <c r="AM28" s="31">
        <v>0.41666666666666702</v>
      </c>
    </row>
    <row r="29" spans="1:39" ht="22.5" customHeight="1">
      <c r="A29" s="73"/>
      <c r="B29" s="77"/>
      <c r="C29" s="175"/>
      <c r="D29" s="151"/>
      <c r="E29" s="85"/>
      <c r="F29" s="183" t="s">
        <v>34</v>
      </c>
      <c r="G29" s="184"/>
      <c r="H29" s="191" t="s">
        <v>135</v>
      </c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80"/>
      <c r="AA29" s="73"/>
      <c r="AM29" s="31">
        <v>0.42708333333333398</v>
      </c>
    </row>
    <row r="30" spans="1:39" ht="22.5" customHeight="1">
      <c r="A30" s="73"/>
      <c r="B30" s="77"/>
      <c r="C30" s="175"/>
      <c r="D30" s="151"/>
      <c r="E30" s="85"/>
      <c r="F30" s="183"/>
      <c r="G30" s="184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80"/>
      <c r="AA30" s="73"/>
      <c r="AM30" s="31">
        <v>0.4375</v>
      </c>
    </row>
    <row r="31" spans="1:39" ht="22.5" customHeight="1">
      <c r="A31" s="73"/>
      <c r="B31" s="77"/>
      <c r="C31" s="175"/>
      <c r="D31" s="151"/>
      <c r="E31" s="85"/>
      <c r="F31" s="183"/>
      <c r="G31" s="184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80"/>
      <c r="AA31" s="73"/>
      <c r="AM31" s="31">
        <v>0.44791666666666702</v>
      </c>
    </row>
    <row r="32" spans="1:39" ht="22.5" customHeight="1">
      <c r="A32" s="73"/>
      <c r="B32" s="77"/>
      <c r="C32" s="175"/>
      <c r="D32" s="151"/>
      <c r="E32" s="85"/>
      <c r="F32" s="183"/>
      <c r="G32" s="184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80"/>
      <c r="AA32" s="73"/>
      <c r="AM32" s="31">
        <v>0.45833333333333398</v>
      </c>
    </row>
    <row r="33" spans="1:39" ht="22.5" customHeight="1" thickBot="1">
      <c r="A33" s="73"/>
      <c r="B33" s="94"/>
      <c r="C33" s="176"/>
      <c r="D33" s="178"/>
      <c r="E33" s="95"/>
      <c r="F33" s="187"/>
      <c r="G33" s="188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96"/>
      <c r="AA33" s="73"/>
      <c r="AM33" s="31">
        <v>0.45833333333333398</v>
      </c>
    </row>
    <row r="34" spans="1:39" ht="4.5" customHeight="1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M34" s="31">
        <v>0.46875</v>
      </c>
    </row>
    <row r="35" spans="1:39" ht="21" customHeight="1">
      <c r="AM35" s="31">
        <v>0.47916666666666702</v>
      </c>
    </row>
    <row r="36" spans="1:39" ht="21" customHeight="1">
      <c r="AM36" s="31">
        <v>0.48958333333333398</v>
      </c>
    </row>
    <row r="37" spans="1:39" ht="21" customHeight="1">
      <c r="AM37" s="31">
        <v>0.5</v>
      </c>
    </row>
    <row r="38" spans="1:39" ht="21" customHeight="1">
      <c r="AM38" s="31">
        <v>0.51041666666666696</v>
      </c>
    </row>
    <row r="39" spans="1:39" ht="21" customHeight="1">
      <c r="AM39" s="31">
        <v>0.52083333333333404</v>
      </c>
    </row>
    <row r="40" spans="1:39" ht="21" customHeight="1">
      <c r="AM40" s="31">
        <v>0.53125</v>
      </c>
    </row>
    <row r="41" spans="1:39" ht="21" customHeight="1">
      <c r="AM41" s="31">
        <v>0.54166666666666696</v>
      </c>
    </row>
    <row r="42" spans="1:39" ht="21" customHeight="1">
      <c r="AM42" s="31">
        <v>0.55208333333333404</v>
      </c>
    </row>
    <row r="43" spans="1:39" ht="21" customHeight="1">
      <c r="AM43" s="31">
        <v>0.562500000000001</v>
      </c>
    </row>
    <row r="44" spans="1:39" ht="21" customHeight="1">
      <c r="AM44" s="31">
        <v>0.57291666666666696</v>
      </c>
    </row>
    <row r="45" spans="1:39" ht="21" customHeight="1">
      <c r="AM45" s="31">
        <v>0.58333333333333404</v>
      </c>
    </row>
    <row r="46" spans="1:39" ht="21" customHeight="1">
      <c r="AM46" s="31">
        <v>0.593750000000001</v>
      </c>
    </row>
    <row r="47" spans="1:39" ht="21" customHeight="1">
      <c r="AM47" s="31">
        <v>0.60416666666666696</v>
      </c>
    </row>
    <row r="48" spans="1:39" ht="21" customHeight="1">
      <c r="AM48" s="31">
        <v>0.61458333333333404</v>
      </c>
    </row>
    <row r="49" spans="39:39" ht="21" customHeight="1">
      <c r="AM49" s="31">
        <v>0.625000000000001</v>
      </c>
    </row>
    <row r="50" spans="39:39" ht="21" customHeight="1">
      <c r="AM50" s="31">
        <v>0.63541666666666696</v>
      </c>
    </row>
    <row r="51" spans="39:39" ht="21" customHeight="1">
      <c r="AM51" s="31">
        <v>0.64583333333333404</v>
      </c>
    </row>
    <row r="52" spans="39:39" ht="21" customHeight="1">
      <c r="AM52" s="31">
        <v>0.656250000000001</v>
      </c>
    </row>
    <row r="53" spans="39:39" ht="21" customHeight="1">
      <c r="AM53" s="31">
        <v>0.66666666666666696</v>
      </c>
    </row>
    <row r="54" spans="39:39" ht="21" customHeight="1">
      <c r="AM54" s="31">
        <v>0.67708333333333404</v>
      </c>
    </row>
    <row r="55" spans="39:39" ht="21" customHeight="1">
      <c r="AM55" s="31">
        <v>0.687500000000001</v>
      </c>
    </row>
    <row r="56" spans="39:39" ht="21" customHeight="1">
      <c r="AM56" s="31">
        <v>0.69791666666666696</v>
      </c>
    </row>
    <row r="57" spans="39:39" ht="21" customHeight="1">
      <c r="AM57" s="31">
        <v>0.70833333333333404</v>
      </c>
    </row>
    <row r="58" spans="39:39" ht="21" customHeight="1">
      <c r="AM58" s="31">
        <v>0.718750000000001</v>
      </c>
    </row>
    <row r="59" spans="39:39" ht="21" customHeight="1">
      <c r="AM59" s="31">
        <v>0.72916666666666796</v>
      </c>
    </row>
    <row r="60" spans="39:39" ht="21" customHeight="1">
      <c r="AM60" s="31">
        <v>0.73958333333333404</v>
      </c>
    </row>
    <row r="61" spans="39:39" ht="21" customHeight="1">
      <c r="AM61" s="31">
        <v>0.750000000000001</v>
      </c>
    </row>
    <row r="62" spans="39:39" ht="21" customHeight="1">
      <c r="AM62" s="31">
        <v>0.76041666666666796</v>
      </c>
    </row>
    <row r="63" spans="39:39" ht="21" customHeight="1">
      <c r="AM63" s="31">
        <v>0.77083333333333404</v>
      </c>
    </row>
    <row r="64" spans="39:39" ht="21" customHeight="1">
      <c r="AM64" s="31">
        <v>0.781250000000001</v>
      </c>
    </row>
    <row r="65" spans="39:39" ht="21" customHeight="1">
      <c r="AM65" s="31">
        <v>0.79166666666666796</v>
      </c>
    </row>
    <row r="66" spans="39:39" ht="21" customHeight="1">
      <c r="AM66" s="31">
        <v>0.80208333333333404</v>
      </c>
    </row>
    <row r="67" spans="39:39" ht="21" customHeight="1">
      <c r="AM67" s="31">
        <v>0.812500000000001</v>
      </c>
    </row>
    <row r="68" spans="39:39" ht="21" customHeight="1">
      <c r="AM68" s="31">
        <v>0.82291666666666796</v>
      </c>
    </row>
    <row r="69" spans="39:39" ht="21" customHeight="1">
      <c r="AM69" s="31">
        <v>0.83333333333333404</v>
      </c>
    </row>
  </sheetData>
  <sheetProtection sheet="1" objects="1" scenarios="1"/>
  <mergeCells count="92">
    <mergeCell ref="AE22:AH22"/>
    <mergeCell ref="AI22:AL22"/>
    <mergeCell ref="C17:Y17"/>
    <mergeCell ref="J23:K23"/>
    <mergeCell ref="L23:M23"/>
    <mergeCell ref="N23:O23"/>
    <mergeCell ref="F22:G22"/>
    <mergeCell ref="H22:I22"/>
    <mergeCell ref="J22:K22"/>
    <mergeCell ref="L22:M22"/>
    <mergeCell ref="N22:O22"/>
    <mergeCell ref="F21:G21"/>
    <mergeCell ref="H21:I21"/>
    <mergeCell ref="J21:K21"/>
    <mergeCell ref="X22:Y22"/>
    <mergeCell ref="X21:Y21"/>
    <mergeCell ref="T24:U24"/>
    <mergeCell ref="V24:W24"/>
    <mergeCell ref="F23:G23"/>
    <mergeCell ref="H23:I23"/>
    <mergeCell ref="AI24:AL24"/>
    <mergeCell ref="AE24:AH24"/>
    <mergeCell ref="F24:G24"/>
    <mergeCell ref="H24:I24"/>
    <mergeCell ref="J24:K24"/>
    <mergeCell ref="L24:M24"/>
    <mergeCell ref="N24:O24"/>
    <mergeCell ref="X24:Y24"/>
    <mergeCell ref="X23:Y23"/>
    <mergeCell ref="P23:Q23"/>
    <mergeCell ref="V23:W23"/>
    <mergeCell ref="P24:Q24"/>
    <mergeCell ref="P21:Q21"/>
    <mergeCell ref="R21:S21"/>
    <mergeCell ref="T21:U21"/>
    <mergeCell ref="V21:W21"/>
    <mergeCell ref="P22:Q22"/>
    <mergeCell ref="R22:S22"/>
    <mergeCell ref="T22:U22"/>
    <mergeCell ref="V22:W22"/>
    <mergeCell ref="R24:S24"/>
    <mergeCell ref="C27:C33"/>
    <mergeCell ref="D27:D33"/>
    <mergeCell ref="F27:G27"/>
    <mergeCell ref="H27:Y27"/>
    <mergeCell ref="F28:G28"/>
    <mergeCell ref="H28:Y28"/>
    <mergeCell ref="F29:G29"/>
    <mergeCell ref="H29:Y29"/>
    <mergeCell ref="F30:G30"/>
    <mergeCell ref="F31:G31"/>
    <mergeCell ref="H31:Y31"/>
    <mergeCell ref="F32:G32"/>
    <mergeCell ref="H32:Y32"/>
    <mergeCell ref="F33:G33"/>
    <mergeCell ref="H33:Y33"/>
    <mergeCell ref="O25:P25"/>
    <mergeCell ref="L26:M26"/>
    <mergeCell ref="O26:P26"/>
    <mergeCell ref="H30:Y30"/>
    <mergeCell ref="L25:M25"/>
    <mergeCell ref="R25:Z25"/>
    <mergeCell ref="R26:Z26"/>
    <mergeCell ref="F25:J25"/>
    <mergeCell ref="F26:J26"/>
    <mergeCell ref="C21:C22"/>
    <mergeCell ref="D21:D22"/>
    <mergeCell ref="C23:C24"/>
    <mergeCell ref="D23:D24"/>
    <mergeCell ref="C15:Y15"/>
    <mergeCell ref="C16:Y16"/>
    <mergeCell ref="C19:C20"/>
    <mergeCell ref="D19:D20"/>
    <mergeCell ref="F19:J19"/>
    <mergeCell ref="K19:Z19"/>
    <mergeCell ref="F20:J20"/>
    <mergeCell ref="K20:Z20"/>
    <mergeCell ref="R23:S23"/>
    <mergeCell ref="T23:U23"/>
    <mergeCell ref="L21:M21"/>
    <mergeCell ref="N21:O21"/>
    <mergeCell ref="B1:F1"/>
    <mergeCell ref="B3:Z3"/>
    <mergeCell ref="Q6:T6"/>
    <mergeCell ref="D8:E8"/>
    <mergeCell ref="I10:N10"/>
    <mergeCell ref="P10:Y10"/>
    <mergeCell ref="F11:G11"/>
    <mergeCell ref="I11:N11"/>
    <mergeCell ref="P11:Y11"/>
    <mergeCell ref="I12:N12"/>
    <mergeCell ref="P12:X12"/>
  </mergeCells>
  <phoneticPr fontId="1"/>
  <dataValidations count="1">
    <dataValidation type="list" allowBlank="1" showInputMessage="1" showErrorMessage="1" sqref="F27:G33">
      <formula1>"■,□"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B1:AU86"/>
  <sheetViews>
    <sheetView view="pageBreakPreview" zoomScale="90" zoomScaleNormal="90" zoomScaleSheetLayoutView="90" workbookViewId="0">
      <selection activeCell="C3" sqref="C3:AL3"/>
    </sheetView>
  </sheetViews>
  <sheetFormatPr defaultRowHeight="13.5"/>
  <cols>
    <col min="1" max="2" width="1.25" style="131" customWidth="1"/>
    <col min="3" max="3" width="4.25" style="131" customWidth="1"/>
    <col min="4" max="16" width="3.75" style="131" customWidth="1"/>
    <col min="17" max="17" width="3.75" style="99" customWidth="1"/>
    <col min="18" max="31" width="3.75" style="131" customWidth="1"/>
    <col min="32" max="32" width="4.5" style="131" customWidth="1"/>
    <col min="33" max="38" width="3.75" style="131" customWidth="1"/>
    <col min="39" max="40" width="1.25" style="131" customWidth="1"/>
    <col min="41" max="41" width="5.125" style="131" customWidth="1"/>
    <col min="42" max="42" width="10.5" style="106" bestFit="1" customWidth="1"/>
    <col min="43" max="43" width="9.5" style="106" bestFit="1" customWidth="1"/>
    <col min="44" max="44" width="8" style="106" customWidth="1"/>
    <col min="45" max="45" width="8" style="131" customWidth="1"/>
    <col min="46" max="47" width="8.125" style="131" customWidth="1"/>
    <col min="48" max="16384" width="9" style="131"/>
  </cols>
  <sheetData>
    <row r="1" spans="2:43" ht="18.75" customHeight="1">
      <c r="C1" s="98" t="s">
        <v>161</v>
      </c>
    </row>
    <row r="2" spans="2:43" ht="14.25" customHeight="1">
      <c r="C2" s="98"/>
    </row>
    <row r="3" spans="2:43" ht="24.95" customHeight="1">
      <c r="C3" s="149" t="s">
        <v>195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</row>
    <row r="4" spans="2:43" ht="7.5" customHeight="1"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</row>
    <row r="5" spans="2:43" ht="7.5" customHeight="1">
      <c r="B5" s="36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36"/>
    </row>
    <row r="6" spans="2:43" ht="24.9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102"/>
      <c r="R6" s="36"/>
      <c r="S6" s="36"/>
      <c r="T6" s="36"/>
      <c r="U6" s="36"/>
      <c r="V6" s="36"/>
      <c r="W6" s="213" t="s">
        <v>13</v>
      </c>
      <c r="X6" s="213"/>
      <c r="Y6" s="213"/>
      <c r="Z6" s="213"/>
      <c r="AA6" s="213"/>
      <c r="AB6" s="213"/>
      <c r="AC6" s="213"/>
      <c r="AD6" s="213"/>
      <c r="AE6" s="213"/>
      <c r="AF6" s="213"/>
      <c r="AG6" s="214" t="str">
        <f>IF(【10号】完了届兼実績報告書!K19="","",【10号】完了届兼実績報告書!K19)</f>
        <v/>
      </c>
      <c r="AH6" s="214"/>
      <c r="AI6" s="214"/>
      <c r="AJ6" s="214"/>
      <c r="AK6" s="214"/>
      <c r="AL6" s="214"/>
      <c r="AM6" s="36"/>
    </row>
    <row r="7" spans="2:43" ht="15" customHeight="1">
      <c r="B7" s="36"/>
      <c r="C7" s="36" t="s">
        <v>176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102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P7" s="133"/>
    </row>
    <row r="8" spans="2:43" ht="28.5" customHeight="1">
      <c r="B8" s="36"/>
      <c r="C8" s="215" t="s">
        <v>181</v>
      </c>
      <c r="D8" s="216"/>
      <c r="E8" s="216"/>
      <c r="F8" s="216"/>
      <c r="G8" s="216"/>
      <c r="H8" s="216"/>
      <c r="I8" s="216"/>
      <c r="J8" s="216"/>
      <c r="K8" s="217"/>
      <c r="L8" s="215" t="s">
        <v>173</v>
      </c>
      <c r="M8" s="216"/>
      <c r="N8" s="216"/>
      <c r="O8" s="216"/>
      <c r="P8" s="216"/>
      <c r="Q8" s="216"/>
      <c r="R8" s="216"/>
      <c r="S8" s="216"/>
      <c r="T8" s="216"/>
      <c r="U8" s="216"/>
      <c r="V8" s="217"/>
      <c r="W8" s="215" t="s">
        <v>28</v>
      </c>
      <c r="X8" s="216"/>
      <c r="Y8" s="216"/>
      <c r="Z8" s="216"/>
      <c r="AA8" s="216"/>
      <c r="AB8" s="216"/>
      <c r="AC8" s="217"/>
      <c r="AD8" s="218" t="s">
        <v>52</v>
      </c>
      <c r="AE8" s="219"/>
      <c r="AF8" s="219"/>
      <c r="AG8" s="219"/>
      <c r="AH8" s="219"/>
      <c r="AI8" s="220"/>
      <c r="AJ8" s="221" t="s">
        <v>29</v>
      </c>
      <c r="AK8" s="222"/>
      <c r="AL8" s="223"/>
      <c r="AM8" s="36"/>
    </row>
    <row r="9" spans="2:43" ht="18" customHeight="1">
      <c r="B9" s="36"/>
      <c r="C9" s="253" t="s">
        <v>164</v>
      </c>
      <c r="D9" s="254"/>
      <c r="E9" s="259"/>
      <c r="F9" s="259"/>
      <c r="G9" s="259"/>
      <c r="H9" s="261" t="s">
        <v>184</v>
      </c>
      <c r="I9" s="259"/>
      <c r="J9" s="259"/>
      <c r="K9" s="263"/>
      <c r="L9" s="224" t="s">
        <v>36</v>
      </c>
      <c r="M9" s="225"/>
      <c r="N9" s="225"/>
      <c r="O9" s="97"/>
      <c r="P9" s="226" t="s">
        <v>37</v>
      </c>
      <c r="Q9" s="225"/>
      <c r="R9" s="227"/>
      <c r="S9" s="225" t="s">
        <v>26</v>
      </c>
      <c r="T9" s="225"/>
      <c r="U9" s="225"/>
      <c r="V9" s="327"/>
      <c r="W9" s="265" t="s">
        <v>127</v>
      </c>
      <c r="X9" s="266"/>
      <c r="Y9" s="315" t="s">
        <v>126</v>
      </c>
      <c r="Z9" s="315"/>
      <c r="AA9" s="315"/>
      <c r="AB9" s="315"/>
      <c r="AC9" s="316"/>
      <c r="AD9" s="458"/>
      <c r="AE9" s="459"/>
      <c r="AF9" s="459"/>
      <c r="AG9" s="459"/>
      <c r="AH9" s="452" t="s">
        <v>168</v>
      </c>
      <c r="AI9" s="453"/>
      <c r="AJ9" s="228" t="str">
        <f>IF(L10="","",IF(AND(P10&gt;="19:00"*1,S10&gt;="11:00"*1,W9="■",AD9&gt;=200),3/4,IF(AND(S10&gt;="8:00"*1,W9="■",AD9&gt;=200),1/2,1/4)))</f>
        <v/>
      </c>
      <c r="AK9" s="229"/>
      <c r="AL9" s="230"/>
      <c r="AM9" s="36"/>
    </row>
    <row r="10" spans="2:43" ht="13.5" customHeight="1">
      <c r="B10" s="36"/>
      <c r="C10" s="255"/>
      <c r="D10" s="256"/>
      <c r="E10" s="259"/>
      <c r="F10" s="259"/>
      <c r="G10" s="259"/>
      <c r="H10" s="261"/>
      <c r="I10" s="259"/>
      <c r="J10" s="259"/>
      <c r="K10" s="263"/>
      <c r="L10" s="269"/>
      <c r="M10" s="270"/>
      <c r="N10" s="271"/>
      <c r="O10" s="275" t="s">
        <v>27</v>
      </c>
      <c r="P10" s="319"/>
      <c r="Q10" s="270"/>
      <c r="R10" s="271"/>
      <c r="S10" s="321" t="str">
        <f>IF(OR(L10="",P10-L10&lt;=0),"",P10-L10)</f>
        <v/>
      </c>
      <c r="T10" s="322"/>
      <c r="U10" s="322"/>
      <c r="V10" s="323"/>
      <c r="W10" s="267"/>
      <c r="X10" s="268"/>
      <c r="Y10" s="317"/>
      <c r="Z10" s="317"/>
      <c r="AA10" s="317"/>
      <c r="AB10" s="317"/>
      <c r="AC10" s="318"/>
      <c r="AD10" s="460"/>
      <c r="AE10" s="461"/>
      <c r="AF10" s="461"/>
      <c r="AG10" s="461"/>
      <c r="AH10" s="454"/>
      <c r="AI10" s="455"/>
      <c r="AJ10" s="231"/>
      <c r="AK10" s="232"/>
      <c r="AL10" s="233"/>
      <c r="AM10" s="36"/>
      <c r="AP10" s="134"/>
      <c r="AQ10" s="134"/>
    </row>
    <row r="11" spans="2:43" ht="31.5" customHeight="1">
      <c r="B11" s="36"/>
      <c r="C11" s="257"/>
      <c r="D11" s="258"/>
      <c r="E11" s="260"/>
      <c r="F11" s="260"/>
      <c r="G11" s="260"/>
      <c r="H11" s="262"/>
      <c r="I11" s="260"/>
      <c r="J11" s="260"/>
      <c r="K11" s="264"/>
      <c r="L11" s="272"/>
      <c r="M11" s="273"/>
      <c r="N11" s="274"/>
      <c r="O11" s="276"/>
      <c r="P11" s="320"/>
      <c r="Q11" s="273"/>
      <c r="R11" s="274"/>
      <c r="S11" s="324"/>
      <c r="T11" s="325"/>
      <c r="U11" s="325"/>
      <c r="V11" s="326"/>
      <c r="W11" s="237" t="s">
        <v>127</v>
      </c>
      <c r="X11" s="238"/>
      <c r="Y11" s="239" t="s">
        <v>152</v>
      </c>
      <c r="Z11" s="239"/>
      <c r="AA11" s="239"/>
      <c r="AB11" s="239"/>
      <c r="AC11" s="240"/>
      <c r="AD11" s="462"/>
      <c r="AE11" s="463"/>
      <c r="AF11" s="463"/>
      <c r="AG11" s="463"/>
      <c r="AH11" s="456"/>
      <c r="AI11" s="457"/>
      <c r="AJ11" s="234"/>
      <c r="AK11" s="235"/>
      <c r="AL11" s="236"/>
      <c r="AM11" s="36" t="str">
        <f>IF(P10="実施",W9*#REF!,"")</f>
        <v/>
      </c>
      <c r="AP11" s="135"/>
      <c r="AQ11" s="134"/>
    </row>
    <row r="12" spans="2:43" ht="31.5" customHeight="1">
      <c r="B12" s="36"/>
      <c r="C12" s="140" t="s">
        <v>127</v>
      </c>
      <c r="D12" s="328" t="s">
        <v>183</v>
      </c>
      <c r="E12" s="328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  <c r="AA12" s="328"/>
      <c r="AB12" s="328"/>
      <c r="AC12" s="328"/>
      <c r="AD12" s="328"/>
      <c r="AE12" s="328"/>
      <c r="AF12" s="328"/>
      <c r="AG12" s="328"/>
      <c r="AH12" s="328"/>
      <c r="AI12" s="328"/>
      <c r="AJ12" s="328"/>
      <c r="AK12" s="328"/>
      <c r="AL12" s="329"/>
      <c r="AM12" s="36"/>
      <c r="AP12" s="135"/>
      <c r="AQ12" s="134"/>
    </row>
    <row r="13" spans="2:43" ht="18" customHeight="1">
      <c r="B13" s="36"/>
      <c r="C13" s="253" t="s">
        <v>165</v>
      </c>
      <c r="D13" s="254"/>
      <c r="E13" s="330"/>
      <c r="F13" s="330"/>
      <c r="G13" s="330"/>
      <c r="H13" s="331" t="s">
        <v>185</v>
      </c>
      <c r="I13" s="330"/>
      <c r="J13" s="330"/>
      <c r="K13" s="332"/>
      <c r="L13" s="224" t="s">
        <v>36</v>
      </c>
      <c r="M13" s="225"/>
      <c r="N13" s="225"/>
      <c r="O13" s="97"/>
      <c r="P13" s="226" t="s">
        <v>37</v>
      </c>
      <c r="Q13" s="225"/>
      <c r="R13" s="227"/>
      <c r="S13" s="225" t="s">
        <v>26</v>
      </c>
      <c r="T13" s="225"/>
      <c r="U13" s="225"/>
      <c r="V13" s="327"/>
      <c r="W13" s="265" t="s">
        <v>127</v>
      </c>
      <c r="X13" s="266"/>
      <c r="Y13" s="315" t="s">
        <v>126</v>
      </c>
      <c r="Z13" s="315"/>
      <c r="AA13" s="315"/>
      <c r="AB13" s="315"/>
      <c r="AC13" s="316"/>
      <c r="AD13" s="458"/>
      <c r="AE13" s="459"/>
      <c r="AF13" s="459"/>
      <c r="AG13" s="459"/>
      <c r="AH13" s="452" t="s">
        <v>168</v>
      </c>
      <c r="AI13" s="453"/>
      <c r="AJ13" s="228">
        <f>IF(L14="",0,IF(AND(P14&gt;="19:00"*1,S14&gt;="11:00"*1,W13="■",AD13&gt;=200),3/4,IF(AND(S14&gt;="8:00"*1,W13="■",AD13&gt;=200),1/2,1/4)))</f>
        <v>0</v>
      </c>
      <c r="AK13" s="229"/>
      <c r="AL13" s="230"/>
      <c r="AM13" s="36"/>
      <c r="AP13" s="135"/>
      <c r="AQ13" s="134"/>
    </row>
    <row r="14" spans="2:43" ht="13.5" customHeight="1">
      <c r="B14" s="36"/>
      <c r="C14" s="255"/>
      <c r="D14" s="256"/>
      <c r="E14" s="259"/>
      <c r="F14" s="259"/>
      <c r="G14" s="259"/>
      <c r="H14" s="261"/>
      <c r="I14" s="259"/>
      <c r="J14" s="259"/>
      <c r="K14" s="263"/>
      <c r="L14" s="269"/>
      <c r="M14" s="270"/>
      <c r="N14" s="271"/>
      <c r="O14" s="275" t="s">
        <v>27</v>
      </c>
      <c r="P14" s="319"/>
      <c r="Q14" s="270"/>
      <c r="R14" s="271"/>
      <c r="S14" s="321" t="str">
        <f>IF(OR(L14="",P14-L14&lt;=0),"",P14-L14)</f>
        <v/>
      </c>
      <c r="T14" s="322"/>
      <c r="U14" s="322"/>
      <c r="V14" s="323"/>
      <c r="W14" s="267"/>
      <c r="X14" s="268"/>
      <c r="Y14" s="317"/>
      <c r="Z14" s="317"/>
      <c r="AA14" s="317"/>
      <c r="AB14" s="317"/>
      <c r="AC14" s="318"/>
      <c r="AD14" s="460"/>
      <c r="AE14" s="461"/>
      <c r="AF14" s="461"/>
      <c r="AG14" s="461"/>
      <c r="AH14" s="454"/>
      <c r="AI14" s="455"/>
      <c r="AJ14" s="231"/>
      <c r="AK14" s="232"/>
      <c r="AL14" s="233"/>
      <c r="AM14" s="36"/>
      <c r="AP14" s="134"/>
      <c r="AQ14" s="134"/>
    </row>
    <row r="15" spans="2:43" ht="31.5" customHeight="1">
      <c r="B15" s="36"/>
      <c r="C15" s="257"/>
      <c r="D15" s="258"/>
      <c r="E15" s="260"/>
      <c r="F15" s="260"/>
      <c r="G15" s="260"/>
      <c r="H15" s="262"/>
      <c r="I15" s="260"/>
      <c r="J15" s="260"/>
      <c r="K15" s="264"/>
      <c r="L15" s="272"/>
      <c r="M15" s="273"/>
      <c r="N15" s="274"/>
      <c r="O15" s="276"/>
      <c r="P15" s="320"/>
      <c r="Q15" s="273"/>
      <c r="R15" s="274"/>
      <c r="S15" s="324"/>
      <c r="T15" s="325"/>
      <c r="U15" s="325"/>
      <c r="V15" s="326"/>
      <c r="W15" s="237" t="s">
        <v>127</v>
      </c>
      <c r="X15" s="238"/>
      <c r="Y15" s="239" t="s">
        <v>152</v>
      </c>
      <c r="Z15" s="239"/>
      <c r="AA15" s="239"/>
      <c r="AB15" s="239"/>
      <c r="AC15" s="240"/>
      <c r="AD15" s="462"/>
      <c r="AE15" s="463"/>
      <c r="AF15" s="463"/>
      <c r="AG15" s="463"/>
      <c r="AH15" s="456"/>
      <c r="AI15" s="457"/>
      <c r="AJ15" s="234"/>
      <c r="AK15" s="235"/>
      <c r="AL15" s="236"/>
      <c r="AM15" s="36" t="str">
        <f>IF(P14="実施",W13*#REF!,"")</f>
        <v/>
      </c>
    </row>
    <row r="16" spans="2:43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102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130"/>
      <c r="AK16" s="36"/>
      <c r="AL16" s="36"/>
      <c r="AM16" s="36"/>
    </row>
    <row r="17" spans="2:47" ht="15" customHeight="1">
      <c r="B17" s="36"/>
      <c r="C17" s="36" t="s">
        <v>158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102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</row>
    <row r="18" spans="2:47" ht="24.95" customHeight="1">
      <c r="B18" s="36"/>
      <c r="C18" s="277" t="s">
        <v>54</v>
      </c>
      <c r="D18" s="221" t="s">
        <v>1</v>
      </c>
      <c r="E18" s="222"/>
      <c r="F18" s="222"/>
      <c r="G18" s="222"/>
      <c r="H18" s="223"/>
      <c r="I18" s="215" t="s">
        <v>2</v>
      </c>
      <c r="J18" s="216"/>
      <c r="K18" s="216"/>
      <c r="L18" s="216"/>
      <c r="M18" s="216"/>
      <c r="N18" s="216"/>
      <c r="O18" s="216"/>
      <c r="P18" s="216"/>
      <c r="Q18" s="217"/>
      <c r="R18" s="221" t="s">
        <v>80</v>
      </c>
      <c r="S18" s="222"/>
      <c r="T18" s="222"/>
      <c r="U18" s="222"/>
      <c r="V18" s="222"/>
      <c r="W18" s="222"/>
      <c r="X18" s="222"/>
      <c r="Y18" s="222"/>
      <c r="Z18" s="223"/>
      <c r="AA18" s="282" t="s">
        <v>166</v>
      </c>
      <c r="AB18" s="222"/>
      <c r="AC18" s="222"/>
      <c r="AD18" s="222"/>
      <c r="AE18" s="222"/>
      <c r="AF18" s="223"/>
      <c r="AG18" s="282" t="s">
        <v>155</v>
      </c>
      <c r="AH18" s="283"/>
      <c r="AI18" s="283"/>
      <c r="AJ18" s="283"/>
      <c r="AK18" s="283"/>
      <c r="AL18" s="284"/>
      <c r="AM18" s="36"/>
    </row>
    <row r="19" spans="2:47" ht="24.95" customHeight="1">
      <c r="B19" s="36"/>
      <c r="C19" s="278"/>
      <c r="D19" s="279"/>
      <c r="E19" s="280"/>
      <c r="F19" s="280"/>
      <c r="G19" s="280"/>
      <c r="H19" s="281"/>
      <c r="I19" s="215" t="s">
        <v>38</v>
      </c>
      <c r="J19" s="216"/>
      <c r="K19" s="216"/>
      <c r="L19" s="128" t="s">
        <v>27</v>
      </c>
      <c r="M19" s="216" t="s">
        <v>39</v>
      </c>
      <c r="N19" s="216"/>
      <c r="O19" s="285"/>
      <c r="P19" s="216" t="s">
        <v>40</v>
      </c>
      <c r="Q19" s="217"/>
      <c r="R19" s="286" t="s">
        <v>156</v>
      </c>
      <c r="S19" s="287"/>
      <c r="T19" s="287"/>
      <c r="U19" s="287"/>
      <c r="V19" s="287" t="s">
        <v>157</v>
      </c>
      <c r="W19" s="287"/>
      <c r="X19" s="287"/>
      <c r="Y19" s="287"/>
      <c r="Z19" s="288"/>
      <c r="AA19" s="279"/>
      <c r="AB19" s="280"/>
      <c r="AC19" s="280"/>
      <c r="AD19" s="280"/>
      <c r="AE19" s="280"/>
      <c r="AF19" s="281"/>
      <c r="AG19" s="279"/>
      <c r="AH19" s="280"/>
      <c r="AI19" s="280"/>
      <c r="AJ19" s="280"/>
      <c r="AK19" s="280"/>
      <c r="AL19" s="281"/>
      <c r="AM19" s="36"/>
      <c r="AP19" s="135"/>
      <c r="AQ19" s="135"/>
      <c r="AR19" s="135"/>
      <c r="AS19" s="136"/>
    </row>
    <row r="20" spans="2:47" ht="24.95" customHeight="1">
      <c r="B20" s="36"/>
      <c r="C20" s="129">
        <v>1</v>
      </c>
      <c r="D20" s="292"/>
      <c r="E20" s="293"/>
      <c r="F20" s="293"/>
      <c r="G20" s="293"/>
      <c r="H20" s="294"/>
      <c r="I20" s="295"/>
      <c r="J20" s="296"/>
      <c r="K20" s="296"/>
      <c r="L20" s="103" t="str">
        <f>IF($I20="","","～")</f>
        <v/>
      </c>
      <c r="M20" s="296"/>
      <c r="N20" s="296"/>
      <c r="O20" s="297"/>
      <c r="P20" s="298" t="str">
        <f>IF(OR($I20="",$M20=""),"",DATEDIF($I20,$M20,"m")+1)</f>
        <v/>
      </c>
      <c r="Q20" s="299"/>
      <c r="R20" s="300"/>
      <c r="S20" s="301"/>
      <c r="T20" s="301"/>
      <c r="U20" s="301"/>
      <c r="V20" s="302" t="str">
        <f>IF(OR(P20="",R20=""),"",R20*P20)</f>
        <v/>
      </c>
      <c r="W20" s="302"/>
      <c r="X20" s="302"/>
      <c r="Y20" s="302"/>
      <c r="Z20" s="303"/>
      <c r="AA20" s="289" t="str">
        <f>IF(OR($P20="",$R20=""),"",IF($R20&gt;30000,30000,$R20))</f>
        <v/>
      </c>
      <c r="AB20" s="290"/>
      <c r="AC20" s="290"/>
      <c r="AD20" s="290"/>
      <c r="AE20" s="290"/>
      <c r="AF20" s="291"/>
      <c r="AG20" s="289" t="str">
        <f>(IF($AA20="","",ROUNDDOWN($AA20*$AP20*$AJ$9+$AA20*$AQ20*$AJ$13,-2)))</f>
        <v/>
      </c>
      <c r="AH20" s="290"/>
      <c r="AI20" s="290"/>
      <c r="AJ20" s="290"/>
      <c r="AK20" s="290"/>
      <c r="AL20" s="291"/>
      <c r="AM20" s="36"/>
      <c r="AP20" s="137" t="str">
        <f>IF($P20="","",IF($E$13="",IFERROR(DATEDIF(MAX($E$9,I20),MIN($I$9,M20),"m")+1,0),IFERROR(IF($E$9&lt;$E$13,DATEDIF(MAX($E$9,I20),MIN($I$9,M20),"m")+1,DATEDIF(MAX($E$13,I20),MIN($I$13,M20),"m")+1),0)))</f>
        <v/>
      </c>
      <c r="AQ20" s="137" t="str">
        <f>IF($P20="","",IF(AND($E$13&lt;&gt;"",$I$13&lt;&gt;""),IFERROR(IF($E$9&lt;$E$13,DATEDIF(MAX($E$13,I20),MIN($I$13,M20),"m")+1,DATEDIF(MAX($E$9,I20),MIN($I$9,M20),"m")+1),0),"0"))</f>
        <v/>
      </c>
      <c r="AR20" s="137" t="str">
        <f t="shared" ref="AR20:AR24" si="0">IF(AND($AP20="",$AQ20=""),"○",IF($P20=$AP20+$AQ20,"○","×"))</f>
        <v>○</v>
      </c>
      <c r="AS20" s="136"/>
      <c r="AT20" s="136"/>
      <c r="AU20" s="136"/>
    </row>
    <row r="21" spans="2:47" ht="24.95" customHeight="1">
      <c r="B21" s="36"/>
      <c r="C21" s="129">
        <v>2</v>
      </c>
      <c r="D21" s="292"/>
      <c r="E21" s="293"/>
      <c r="F21" s="293"/>
      <c r="G21" s="293"/>
      <c r="H21" s="294"/>
      <c r="I21" s="295"/>
      <c r="J21" s="296"/>
      <c r="K21" s="296"/>
      <c r="L21" s="103" t="str">
        <f t="shared" ref="L21:L23" si="1">IF($I21="","","～")</f>
        <v/>
      </c>
      <c r="M21" s="296"/>
      <c r="N21" s="296"/>
      <c r="O21" s="297"/>
      <c r="P21" s="298" t="str">
        <f t="shared" ref="P21" si="2">IF(OR($I21="",$M21=""),"",DATEDIF($I21,$M21,"m")+1)</f>
        <v/>
      </c>
      <c r="Q21" s="299"/>
      <c r="R21" s="300"/>
      <c r="S21" s="301"/>
      <c r="T21" s="301"/>
      <c r="U21" s="301"/>
      <c r="V21" s="302" t="str">
        <f t="shared" ref="V21:V25" si="3">IF(OR(P21="",R21=""),"",R21*P21)</f>
        <v/>
      </c>
      <c r="W21" s="302"/>
      <c r="X21" s="302"/>
      <c r="Y21" s="302"/>
      <c r="Z21" s="303"/>
      <c r="AA21" s="289" t="str">
        <f t="shared" ref="AA21:AA25" si="4">IF(OR($P21="",$R21=""),"",IF($R21&gt;30000,30000,$R21))</f>
        <v/>
      </c>
      <c r="AB21" s="290"/>
      <c r="AC21" s="290"/>
      <c r="AD21" s="290"/>
      <c r="AE21" s="290"/>
      <c r="AF21" s="291"/>
      <c r="AG21" s="289" t="str">
        <f t="shared" ref="AG21:AG25" si="5">(IF($AA21="","",ROUNDDOWN($AA21*$AP21*$AJ$9+$AA21*$AQ21*$AJ$13,-2)))</f>
        <v/>
      </c>
      <c r="AH21" s="290"/>
      <c r="AI21" s="290"/>
      <c r="AJ21" s="290"/>
      <c r="AK21" s="290"/>
      <c r="AL21" s="291"/>
      <c r="AM21" s="36"/>
      <c r="AP21" s="137" t="str">
        <f t="shared" ref="AP21:AP25" si="6">IF($P21="","",IF($E$13="",IFERROR(DATEDIF(MAX($E$9,I21),MIN($I$9,M21),"m")+1,0),IFERROR(IF($E$9&lt;$E$13,DATEDIF(MAX($E$9,I21),MIN($I$9,M21),"m")+1,DATEDIF(MAX($E$13,I21),MIN($I$13,M21),"m")+1),0)))</f>
        <v/>
      </c>
      <c r="AQ21" s="137" t="str">
        <f t="shared" ref="AQ21:AQ25" si="7">IF($P21="","",IF(AND($E$13&lt;&gt;"",$I$13&lt;&gt;""),IFERROR(IF($E$9&lt;$E$13,DATEDIF(MAX($E$13,I21),MIN($I$13,M21),"m")+1,DATEDIF(MAX($E$9,I21),MIN($I$9,M21),"m")+1),0),"0"))</f>
        <v/>
      </c>
      <c r="AR21" s="137" t="str">
        <f t="shared" si="0"/>
        <v>○</v>
      </c>
      <c r="AS21" s="136"/>
      <c r="AT21" s="136"/>
      <c r="AU21" s="136"/>
    </row>
    <row r="22" spans="2:47" ht="24.95" customHeight="1">
      <c r="B22" s="36"/>
      <c r="C22" s="129">
        <v>3</v>
      </c>
      <c r="D22" s="292"/>
      <c r="E22" s="293"/>
      <c r="F22" s="293"/>
      <c r="G22" s="293"/>
      <c r="H22" s="294"/>
      <c r="I22" s="295"/>
      <c r="J22" s="296"/>
      <c r="K22" s="296"/>
      <c r="L22" s="103" t="str">
        <f t="shared" si="1"/>
        <v/>
      </c>
      <c r="M22" s="296"/>
      <c r="N22" s="296"/>
      <c r="O22" s="297"/>
      <c r="P22" s="298" t="str">
        <f>IF(OR($I22="",$M22=""),"",DATEDIF($I22,$M22,"m")+1)</f>
        <v/>
      </c>
      <c r="Q22" s="299"/>
      <c r="R22" s="300"/>
      <c r="S22" s="301"/>
      <c r="T22" s="301"/>
      <c r="U22" s="301"/>
      <c r="V22" s="302" t="str">
        <f t="shared" si="3"/>
        <v/>
      </c>
      <c r="W22" s="302"/>
      <c r="X22" s="302"/>
      <c r="Y22" s="302"/>
      <c r="Z22" s="303"/>
      <c r="AA22" s="289" t="str">
        <f t="shared" si="4"/>
        <v/>
      </c>
      <c r="AB22" s="290"/>
      <c r="AC22" s="290"/>
      <c r="AD22" s="290"/>
      <c r="AE22" s="290"/>
      <c r="AF22" s="291"/>
      <c r="AG22" s="289" t="str">
        <f t="shared" si="5"/>
        <v/>
      </c>
      <c r="AH22" s="290"/>
      <c r="AI22" s="290"/>
      <c r="AJ22" s="290"/>
      <c r="AK22" s="290"/>
      <c r="AL22" s="291"/>
      <c r="AM22" s="36"/>
      <c r="AP22" s="137" t="str">
        <f t="shared" si="6"/>
        <v/>
      </c>
      <c r="AQ22" s="137" t="str">
        <f t="shared" si="7"/>
        <v/>
      </c>
      <c r="AR22" s="137" t="str">
        <f t="shared" si="0"/>
        <v>○</v>
      </c>
      <c r="AS22" s="136"/>
      <c r="AT22" s="136"/>
      <c r="AU22" s="136"/>
    </row>
    <row r="23" spans="2:47" ht="24.95" customHeight="1">
      <c r="B23" s="36"/>
      <c r="C23" s="129">
        <v>4</v>
      </c>
      <c r="D23" s="292"/>
      <c r="E23" s="293"/>
      <c r="F23" s="293"/>
      <c r="G23" s="293"/>
      <c r="H23" s="294"/>
      <c r="I23" s="295"/>
      <c r="J23" s="296"/>
      <c r="K23" s="296"/>
      <c r="L23" s="103" t="str">
        <f t="shared" si="1"/>
        <v/>
      </c>
      <c r="M23" s="296"/>
      <c r="N23" s="296"/>
      <c r="O23" s="297"/>
      <c r="P23" s="298" t="str">
        <f t="shared" ref="P23:P25" si="8">IF(OR($I23="",$M23=""),"",DATEDIF($I23,$M23,"m")+1)</f>
        <v/>
      </c>
      <c r="Q23" s="299"/>
      <c r="R23" s="300"/>
      <c r="S23" s="301"/>
      <c r="T23" s="301"/>
      <c r="U23" s="301"/>
      <c r="V23" s="302" t="str">
        <f t="shared" si="3"/>
        <v/>
      </c>
      <c r="W23" s="302"/>
      <c r="X23" s="302"/>
      <c r="Y23" s="302"/>
      <c r="Z23" s="303"/>
      <c r="AA23" s="289" t="str">
        <f t="shared" si="4"/>
        <v/>
      </c>
      <c r="AB23" s="290"/>
      <c r="AC23" s="290"/>
      <c r="AD23" s="290"/>
      <c r="AE23" s="290"/>
      <c r="AF23" s="291"/>
      <c r="AG23" s="289" t="str">
        <f t="shared" si="5"/>
        <v/>
      </c>
      <c r="AH23" s="290"/>
      <c r="AI23" s="290"/>
      <c r="AJ23" s="290"/>
      <c r="AK23" s="290"/>
      <c r="AL23" s="291"/>
      <c r="AM23" s="36"/>
      <c r="AP23" s="137" t="str">
        <f t="shared" si="6"/>
        <v/>
      </c>
      <c r="AQ23" s="137" t="str">
        <f t="shared" si="7"/>
        <v/>
      </c>
      <c r="AR23" s="137" t="str">
        <f t="shared" si="0"/>
        <v>○</v>
      </c>
      <c r="AS23" s="136"/>
      <c r="AT23" s="136"/>
      <c r="AU23" s="136"/>
    </row>
    <row r="24" spans="2:47" ht="24.95" customHeight="1">
      <c r="B24" s="36"/>
      <c r="C24" s="129">
        <v>5</v>
      </c>
      <c r="D24" s="292"/>
      <c r="E24" s="293"/>
      <c r="F24" s="293"/>
      <c r="G24" s="293"/>
      <c r="H24" s="294"/>
      <c r="I24" s="295"/>
      <c r="J24" s="296"/>
      <c r="K24" s="296"/>
      <c r="L24" s="103" t="str">
        <f t="shared" ref="L24:L25" si="9">IF($I24="","","～")</f>
        <v/>
      </c>
      <c r="M24" s="296"/>
      <c r="N24" s="296"/>
      <c r="O24" s="297"/>
      <c r="P24" s="298" t="str">
        <f t="shared" si="8"/>
        <v/>
      </c>
      <c r="Q24" s="299"/>
      <c r="R24" s="300"/>
      <c r="S24" s="301"/>
      <c r="T24" s="301"/>
      <c r="U24" s="301"/>
      <c r="V24" s="302" t="str">
        <f t="shared" si="3"/>
        <v/>
      </c>
      <c r="W24" s="302"/>
      <c r="X24" s="302"/>
      <c r="Y24" s="302"/>
      <c r="Z24" s="303"/>
      <c r="AA24" s="289" t="str">
        <f t="shared" si="4"/>
        <v/>
      </c>
      <c r="AB24" s="290"/>
      <c r="AC24" s="290"/>
      <c r="AD24" s="290"/>
      <c r="AE24" s="290"/>
      <c r="AF24" s="291"/>
      <c r="AG24" s="289" t="str">
        <f t="shared" si="5"/>
        <v/>
      </c>
      <c r="AH24" s="290"/>
      <c r="AI24" s="290"/>
      <c r="AJ24" s="290"/>
      <c r="AK24" s="290"/>
      <c r="AL24" s="291"/>
      <c r="AM24" s="36"/>
      <c r="AP24" s="137" t="str">
        <f t="shared" si="6"/>
        <v/>
      </c>
      <c r="AQ24" s="137" t="str">
        <f t="shared" si="7"/>
        <v/>
      </c>
      <c r="AR24" s="137" t="str">
        <f t="shared" si="0"/>
        <v>○</v>
      </c>
      <c r="AS24" s="136"/>
      <c r="AT24" s="136"/>
      <c r="AU24" s="136"/>
    </row>
    <row r="25" spans="2:47" ht="24.95" customHeight="1" thickBot="1">
      <c r="B25" s="36"/>
      <c r="C25" s="129">
        <v>6</v>
      </c>
      <c r="D25" s="292"/>
      <c r="E25" s="293"/>
      <c r="F25" s="293"/>
      <c r="G25" s="293"/>
      <c r="H25" s="294"/>
      <c r="I25" s="295"/>
      <c r="J25" s="296"/>
      <c r="K25" s="296"/>
      <c r="L25" s="103" t="str">
        <f t="shared" si="9"/>
        <v/>
      </c>
      <c r="M25" s="296"/>
      <c r="N25" s="296"/>
      <c r="O25" s="297"/>
      <c r="P25" s="298" t="str">
        <f t="shared" si="8"/>
        <v/>
      </c>
      <c r="Q25" s="299"/>
      <c r="R25" s="300"/>
      <c r="S25" s="301"/>
      <c r="T25" s="301"/>
      <c r="U25" s="301"/>
      <c r="V25" s="302" t="str">
        <f t="shared" si="3"/>
        <v/>
      </c>
      <c r="W25" s="302"/>
      <c r="X25" s="302"/>
      <c r="Y25" s="302"/>
      <c r="Z25" s="303"/>
      <c r="AA25" s="289" t="str">
        <f t="shared" si="4"/>
        <v/>
      </c>
      <c r="AB25" s="290"/>
      <c r="AC25" s="290"/>
      <c r="AD25" s="290"/>
      <c r="AE25" s="290"/>
      <c r="AF25" s="291"/>
      <c r="AG25" s="289" t="str">
        <f t="shared" si="5"/>
        <v/>
      </c>
      <c r="AH25" s="290"/>
      <c r="AI25" s="290"/>
      <c r="AJ25" s="290"/>
      <c r="AK25" s="290"/>
      <c r="AL25" s="291"/>
      <c r="AM25" s="36"/>
      <c r="AP25" s="137" t="str">
        <f t="shared" si="6"/>
        <v/>
      </c>
      <c r="AQ25" s="137" t="str">
        <f t="shared" si="7"/>
        <v/>
      </c>
      <c r="AR25" s="137" t="str">
        <f>IF(AND($AP25="",$AQ25=""),"○",IF($P25=$AP25+$AQ25,"○","×"))</f>
        <v>○</v>
      </c>
      <c r="AS25" s="136"/>
      <c r="AT25" s="136"/>
      <c r="AU25" s="136"/>
    </row>
    <row r="26" spans="2:47" ht="24.95" customHeight="1" thickTop="1" thickBot="1">
      <c r="B26" s="36"/>
      <c r="C26" s="104" t="s">
        <v>12</v>
      </c>
      <c r="D26" s="304">
        <f>COUNTA(D20:H25)</f>
        <v>0</v>
      </c>
      <c r="E26" s="305"/>
      <c r="F26" s="305"/>
      <c r="G26" s="305"/>
      <c r="H26" s="305"/>
      <c r="I26" s="306"/>
      <c r="J26" s="307"/>
      <c r="K26" s="307"/>
      <c r="L26" s="307"/>
      <c r="M26" s="307"/>
      <c r="N26" s="307"/>
      <c r="O26" s="308"/>
      <c r="P26" s="309" t="s">
        <v>146</v>
      </c>
      <c r="Q26" s="310"/>
      <c r="R26" s="310"/>
      <c r="S26" s="310"/>
      <c r="T26" s="310"/>
      <c r="U26" s="311" t="str">
        <f>IF(SUM(V20:Z25)=0,"",SUM(V20:Z25))</f>
        <v/>
      </c>
      <c r="V26" s="311"/>
      <c r="W26" s="311"/>
      <c r="X26" s="311"/>
      <c r="Y26" s="311"/>
      <c r="Z26" s="312"/>
      <c r="AA26" s="313" t="s">
        <v>154</v>
      </c>
      <c r="AB26" s="314"/>
      <c r="AC26" s="314"/>
      <c r="AD26" s="314"/>
      <c r="AE26" s="314"/>
      <c r="AF26" s="314"/>
      <c r="AG26" s="311" t="str">
        <f>IF(SUM(AG20:AL25)=0,"",SUM(AG20:AL25))</f>
        <v/>
      </c>
      <c r="AH26" s="311"/>
      <c r="AI26" s="311"/>
      <c r="AJ26" s="311"/>
      <c r="AK26" s="311"/>
      <c r="AL26" s="312"/>
      <c r="AM26" s="36"/>
    </row>
    <row r="27" spans="2:47" ht="21.75" customHeight="1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102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105"/>
      <c r="AH27" s="105"/>
      <c r="AI27" s="105"/>
      <c r="AJ27" s="105"/>
      <c r="AK27" s="105"/>
      <c r="AL27" s="105"/>
      <c r="AM27" s="36"/>
    </row>
    <row r="28" spans="2:47" ht="7.5" customHeight="1"/>
    <row r="29" spans="2:47" ht="18.75" customHeight="1"/>
    <row r="30" spans="2:47" ht="18.75" customHeight="1">
      <c r="AP30" s="138"/>
    </row>
    <row r="31" spans="2:47" ht="18.75" customHeight="1">
      <c r="AP31" s="139">
        <v>0.25</v>
      </c>
    </row>
    <row r="32" spans="2:47" ht="18.75" customHeight="1">
      <c r="AP32" s="139">
        <v>0.26041666666666669</v>
      </c>
    </row>
    <row r="33" spans="42:42" ht="18.75" customHeight="1">
      <c r="AP33" s="139">
        <v>0.27083333333333298</v>
      </c>
    </row>
    <row r="34" spans="42:42" ht="18.75" customHeight="1">
      <c r="AP34" s="139">
        <v>0.28125</v>
      </c>
    </row>
    <row r="35" spans="42:42" ht="18.75" customHeight="1">
      <c r="AP35" s="139">
        <v>0.29166666666666702</v>
      </c>
    </row>
    <row r="36" spans="42:42" ht="18.75" customHeight="1">
      <c r="AP36" s="139">
        <v>0.30208333333333298</v>
      </c>
    </row>
    <row r="37" spans="42:42" ht="18.75" customHeight="1">
      <c r="AP37" s="139">
        <v>0.3125</v>
      </c>
    </row>
    <row r="38" spans="42:42" ht="18.75" customHeight="1">
      <c r="AP38" s="139">
        <v>0.32291666666666702</v>
      </c>
    </row>
    <row r="39" spans="42:42" ht="18.75" customHeight="1">
      <c r="AP39" s="139">
        <v>0.33333333333333298</v>
      </c>
    </row>
    <row r="40" spans="42:42" ht="18.75" customHeight="1">
      <c r="AP40" s="139">
        <v>0.34375</v>
      </c>
    </row>
    <row r="41" spans="42:42" ht="18.75" customHeight="1">
      <c r="AP41" s="139">
        <v>0.35416666666666702</v>
      </c>
    </row>
    <row r="42" spans="42:42" ht="18.75" customHeight="1">
      <c r="AP42" s="139">
        <v>0.36458333333333398</v>
      </c>
    </row>
    <row r="43" spans="42:42" ht="18.75" customHeight="1">
      <c r="AP43" s="139">
        <v>0.38541666666666702</v>
      </c>
    </row>
    <row r="44" spans="42:42" ht="18.75" customHeight="1">
      <c r="AP44" s="139">
        <v>0.39583333333333398</v>
      </c>
    </row>
    <row r="45" spans="42:42" ht="18.75" customHeight="1">
      <c r="AP45" s="139">
        <v>0.40625</v>
      </c>
    </row>
    <row r="46" spans="42:42" ht="18.75" customHeight="1">
      <c r="AP46" s="139">
        <v>0.41666666666666702</v>
      </c>
    </row>
    <row r="47" spans="42:42" ht="18.75" customHeight="1">
      <c r="AP47" s="139">
        <v>0.42708333333333398</v>
      </c>
    </row>
    <row r="48" spans="42:42" ht="18.75" customHeight="1">
      <c r="AP48" s="139">
        <v>0.4375</v>
      </c>
    </row>
    <row r="49" spans="42:42" ht="18.75" customHeight="1">
      <c r="AP49" s="139">
        <v>0.44791666666666702</v>
      </c>
    </row>
    <row r="50" spans="42:42" ht="18.75" customHeight="1">
      <c r="AP50" s="139">
        <v>0.45833333333333398</v>
      </c>
    </row>
    <row r="51" spans="42:42" ht="18.75" customHeight="1">
      <c r="AP51" s="139">
        <v>0.46875</v>
      </c>
    </row>
    <row r="52" spans="42:42" ht="18.75" customHeight="1">
      <c r="AP52" s="139">
        <v>0.47916666666666702</v>
      </c>
    </row>
    <row r="53" spans="42:42" ht="18.75" customHeight="1">
      <c r="AP53" s="139">
        <v>0.48958333333333398</v>
      </c>
    </row>
    <row r="54" spans="42:42" ht="18.75" customHeight="1">
      <c r="AP54" s="139">
        <v>0.5</v>
      </c>
    </row>
    <row r="55" spans="42:42" ht="18.75" customHeight="1">
      <c r="AP55" s="139">
        <v>0.51041666666666696</v>
      </c>
    </row>
    <row r="56" spans="42:42" ht="18.75" customHeight="1">
      <c r="AP56" s="139">
        <v>0.52083333333333404</v>
      </c>
    </row>
    <row r="57" spans="42:42" ht="18.75" customHeight="1">
      <c r="AP57" s="139">
        <v>0.53125</v>
      </c>
    </row>
    <row r="58" spans="42:42" ht="18.75" customHeight="1">
      <c r="AP58" s="139">
        <v>0.54166666666666696</v>
      </c>
    </row>
    <row r="59" spans="42:42" ht="18.75" customHeight="1">
      <c r="AP59" s="139">
        <v>0.55208333333333404</v>
      </c>
    </row>
    <row r="60" spans="42:42" ht="18.75" customHeight="1">
      <c r="AP60" s="139">
        <v>0.562500000000001</v>
      </c>
    </row>
    <row r="61" spans="42:42" ht="18.75" customHeight="1">
      <c r="AP61" s="139">
        <v>0.57291666666666696</v>
      </c>
    </row>
    <row r="62" spans="42:42" ht="18.75" customHeight="1">
      <c r="AP62" s="139">
        <v>0.58333333333333404</v>
      </c>
    </row>
    <row r="63" spans="42:42" ht="18.75" customHeight="1">
      <c r="AP63" s="139">
        <v>0.593750000000001</v>
      </c>
    </row>
    <row r="64" spans="42:42" ht="18.75" customHeight="1">
      <c r="AP64" s="139">
        <v>0.60416666666666696</v>
      </c>
    </row>
    <row r="65" spans="42:42" ht="18.75" customHeight="1">
      <c r="AP65" s="139">
        <v>0.61458333333333404</v>
      </c>
    </row>
    <row r="66" spans="42:42" ht="18.75" customHeight="1">
      <c r="AP66" s="139">
        <v>0.625000000000001</v>
      </c>
    </row>
    <row r="67" spans="42:42" ht="18.75" customHeight="1">
      <c r="AP67" s="139">
        <v>0.63541666666666696</v>
      </c>
    </row>
    <row r="68" spans="42:42" ht="18.75" customHeight="1">
      <c r="AP68" s="139">
        <v>0.64583333333333404</v>
      </c>
    </row>
    <row r="69" spans="42:42" ht="18.75" customHeight="1">
      <c r="AP69" s="139">
        <v>0.656250000000001</v>
      </c>
    </row>
    <row r="70" spans="42:42" ht="18.75" customHeight="1">
      <c r="AP70" s="139">
        <v>0.66666666666666696</v>
      </c>
    </row>
    <row r="71" spans="42:42" ht="18.75" customHeight="1">
      <c r="AP71" s="139">
        <v>0.67708333333333404</v>
      </c>
    </row>
    <row r="72" spans="42:42" ht="18.75" customHeight="1">
      <c r="AP72" s="139">
        <v>0.687500000000001</v>
      </c>
    </row>
    <row r="73" spans="42:42" ht="18.75" customHeight="1">
      <c r="AP73" s="139">
        <v>0.69791666666666696</v>
      </c>
    </row>
    <row r="74" spans="42:42" ht="18.75" customHeight="1">
      <c r="AP74" s="139">
        <v>0.70833333333333404</v>
      </c>
    </row>
    <row r="75" spans="42:42" ht="18.75" customHeight="1">
      <c r="AP75" s="139">
        <v>0.718750000000001</v>
      </c>
    </row>
    <row r="76" spans="42:42" ht="18.75" customHeight="1">
      <c r="AP76" s="139">
        <v>0.72916666666666796</v>
      </c>
    </row>
    <row r="77" spans="42:42" ht="18.75" customHeight="1">
      <c r="AP77" s="139">
        <v>0.73958333333333404</v>
      </c>
    </row>
    <row r="78" spans="42:42" ht="18.75" customHeight="1">
      <c r="AP78" s="139">
        <v>0.750000000000001</v>
      </c>
    </row>
    <row r="79" spans="42:42" ht="18.75" customHeight="1">
      <c r="AP79" s="139">
        <v>0.76041666666666796</v>
      </c>
    </row>
    <row r="80" spans="42:42" ht="18.75" customHeight="1">
      <c r="AP80" s="139">
        <v>0.77083333333333404</v>
      </c>
    </row>
    <row r="81" spans="42:42" ht="18.75" customHeight="1">
      <c r="AP81" s="139">
        <v>0.781250000000001</v>
      </c>
    </row>
    <row r="82" spans="42:42" ht="18.75" customHeight="1">
      <c r="AP82" s="139">
        <v>0.79166666666666796</v>
      </c>
    </row>
    <row r="83" spans="42:42" ht="18.75" customHeight="1">
      <c r="AP83" s="139">
        <v>0.80208333333333404</v>
      </c>
    </row>
    <row r="84" spans="42:42" ht="18.75" customHeight="1">
      <c r="AP84" s="139">
        <v>0.812500000000001</v>
      </c>
    </row>
    <row r="85" spans="42:42" ht="18.75" customHeight="1">
      <c r="AP85" s="139">
        <v>0.82291666666666796</v>
      </c>
    </row>
    <row r="86" spans="42:42" ht="18.75" customHeight="1">
      <c r="AP86" s="139">
        <v>0.83333333333333404</v>
      </c>
    </row>
  </sheetData>
  <mergeCells count="110">
    <mergeCell ref="I13:K15"/>
    <mergeCell ref="H13:H15"/>
    <mergeCell ref="AJ13:AL15"/>
    <mergeCell ref="L14:N15"/>
    <mergeCell ref="O14:O15"/>
    <mergeCell ref="P14:R15"/>
    <mergeCell ref="S14:V15"/>
    <mergeCell ref="W15:X15"/>
    <mergeCell ref="Y15:AC15"/>
    <mergeCell ref="L13:N13"/>
    <mergeCell ref="P13:R13"/>
    <mergeCell ref="S13:V13"/>
    <mergeCell ref="W13:X14"/>
    <mergeCell ref="Y13:AC14"/>
    <mergeCell ref="D26:H26"/>
    <mergeCell ref="I26:O26"/>
    <mergeCell ref="P26:T26"/>
    <mergeCell ref="U26:Z26"/>
    <mergeCell ref="AA26:AF26"/>
    <mergeCell ref="AG26:AL26"/>
    <mergeCell ref="AA24:AF24"/>
    <mergeCell ref="AG24:AL24"/>
    <mergeCell ref="D25:H25"/>
    <mergeCell ref="I25:K25"/>
    <mergeCell ref="M25:O25"/>
    <mergeCell ref="P25:Q25"/>
    <mergeCell ref="R25:U25"/>
    <mergeCell ref="V25:Z25"/>
    <mergeCell ref="AA25:AF25"/>
    <mergeCell ref="AG25:AL25"/>
    <mergeCell ref="D24:H24"/>
    <mergeCell ref="I24:K24"/>
    <mergeCell ref="M24:O24"/>
    <mergeCell ref="P24:Q24"/>
    <mergeCell ref="R24:U24"/>
    <mergeCell ref="V24:Z24"/>
    <mergeCell ref="AA22:AF22"/>
    <mergeCell ref="AG22:AL22"/>
    <mergeCell ref="D23:H23"/>
    <mergeCell ref="I23:K23"/>
    <mergeCell ref="M23:O23"/>
    <mergeCell ref="P23:Q23"/>
    <mergeCell ref="R23:U23"/>
    <mergeCell ref="V23:Z23"/>
    <mergeCell ref="AA23:AF23"/>
    <mergeCell ref="AG23:AL23"/>
    <mergeCell ref="D22:H22"/>
    <mergeCell ref="I22:K22"/>
    <mergeCell ref="M22:O22"/>
    <mergeCell ref="P22:Q22"/>
    <mergeCell ref="R22:U22"/>
    <mergeCell ref="V22:Z22"/>
    <mergeCell ref="AA20:AF20"/>
    <mergeCell ref="AG20:AL20"/>
    <mergeCell ref="D21:H21"/>
    <mergeCell ref="I21:K21"/>
    <mergeCell ref="M21:O21"/>
    <mergeCell ref="P21:Q21"/>
    <mergeCell ref="R21:U21"/>
    <mergeCell ref="V21:Z21"/>
    <mergeCell ref="AA21:AF21"/>
    <mergeCell ref="AG21:AL21"/>
    <mergeCell ref="D20:H20"/>
    <mergeCell ref="I20:K20"/>
    <mergeCell ref="M20:O20"/>
    <mergeCell ref="P20:Q20"/>
    <mergeCell ref="R20:U20"/>
    <mergeCell ref="V20:Z20"/>
    <mergeCell ref="V19:Z19"/>
    <mergeCell ref="AH9:AI11"/>
    <mergeCell ref="AD9:AG11"/>
    <mergeCell ref="AD13:AG15"/>
    <mergeCell ref="AH13:AI15"/>
    <mergeCell ref="S9:V9"/>
    <mergeCell ref="W9:X10"/>
    <mergeCell ref="Y9:AC10"/>
    <mergeCell ref="C18:C19"/>
    <mergeCell ref="D18:H19"/>
    <mergeCell ref="I18:Q18"/>
    <mergeCell ref="R18:Z18"/>
    <mergeCell ref="AA18:AF19"/>
    <mergeCell ref="AG18:AL19"/>
    <mergeCell ref="I19:K19"/>
    <mergeCell ref="M19:O19"/>
    <mergeCell ref="P19:Q19"/>
    <mergeCell ref="R19:U19"/>
    <mergeCell ref="E13:G15"/>
    <mergeCell ref="C9:D11"/>
    <mergeCell ref="C13:D15"/>
    <mergeCell ref="D12:AL12"/>
    <mergeCell ref="I9:K11"/>
    <mergeCell ref="E9:G11"/>
    <mergeCell ref="AJ9:AL11"/>
    <mergeCell ref="C3:AL3"/>
    <mergeCell ref="W6:AF6"/>
    <mergeCell ref="AG6:AL6"/>
    <mergeCell ref="L8:V8"/>
    <mergeCell ref="W8:AC8"/>
    <mergeCell ref="AD8:AI8"/>
    <mergeCell ref="AJ8:AL8"/>
    <mergeCell ref="L9:N9"/>
    <mergeCell ref="P9:R9"/>
    <mergeCell ref="P10:R11"/>
    <mergeCell ref="S10:V11"/>
    <mergeCell ref="W11:X11"/>
    <mergeCell ref="Y11:AC11"/>
    <mergeCell ref="C8:K8"/>
    <mergeCell ref="H9:H11"/>
    <mergeCell ref="L10:N11"/>
    <mergeCell ref="O10:O11"/>
  </mergeCells>
  <phoneticPr fontId="1"/>
  <conditionalFormatting sqref="AJ13:AL15">
    <cfRule type="expression" dxfId="0" priority="1">
      <formula>$AJ$13=0</formula>
    </cfRule>
  </conditionalFormatting>
  <dataValidations count="4">
    <dataValidation type="list" allowBlank="1" showInputMessage="1" showErrorMessage="1" sqref="W9:X11 W13:X15">
      <formula1>"■,□"</formula1>
    </dataValidation>
    <dataValidation type="list" allowBlank="1" showInputMessage="1" showErrorMessage="1" sqref="L10 P14:R15 L14 P10:R11">
      <formula1>$AP$30:$AP$86</formula1>
    </dataValidation>
    <dataValidation type="list" allowBlank="1" showInputMessage="1" showErrorMessage="1" sqref="C12">
      <formula1>"□,■"</formula1>
    </dataValidation>
    <dataValidation type="custom" allowBlank="1" showInputMessage="1" showErrorMessage="1" errorTitle="年度内の預かり保育の変更について" error="②を入力する場合は、「当該年度中に①に記載する預かり保育の実施状況を変更した」について、「■」を選択してください。" sqref="E13:G15 I13:K15">
      <formula1>$C$12&lt;&gt;"□"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orientation="landscape" horizontalDpi="300" verticalDpi="300" r:id="rId1"/>
  <rowBreaks count="1" manualBreakCount="1">
    <brk id="27" max="3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【1号】申請書</vt:lpstr>
      <vt:lpstr>【2号】事業計画書</vt:lpstr>
      <vt:lpstr>【3号】収支予算書</vt:lpstr>
      <vt:lpstr>【4号】幼稚園教諭等一覧</vt:lpstr>
      <vt:lpstr>【5号】申立書</vt:lpstr>
      <vt:lpstr>【6号】事前着手届</vt:lpstr>
      <vt:lpstr>【8号】変更申請書</vt:lpstr>
      <vt:lpstr>【10号】完了届兼実績報告書</vt:lpstr>
      <vt:lpstr>【11号】実績明細書</vt:lpstr>
      <vt:lpstr>【12号】収支決算書</vt:lpstr>
      <vt:lpstr>【13号】請求書</vt:lpstr>
      <vt:lpstr>補助基準額表</vt:lpstr>
      <vt:lpstr>【10号】完了届兼実績報告書!Print_Area</vt:lpstr>
      <vt:lpstr>【11号】実績明細書!Print_Area</vt:lpstr>
      <vt:lpstr>【13号】請求書!Print_Area</vt:lpstr>
      <vt:lpstr>【1号】申請書!Print_Area</vt:lpstr>
      <vt:lpstr>【2号】事業計画書!Print_Area</vt:lpstr>
      <vt:lpstr>【5号】申立書!Print_Area</vt:lpstr>
      <vt:lpstr>【6号】事前着手届!Print_Area</vt:lpstr>
      <vt:lpstr>【8号】変更申請書!Print_Area</vt:lpstr>
      <vt:lpstr>市型預かり基準額表</vt:lpstr>
      <vt:lpstr>二歳児受入れ基準額表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田野　弘樹</cp:lastModifiedBy>
  <cp:lastPrinted>2022-03-22T01:13:35Z</cp:lastPrinted>
  <dcterms:created xsi:type="dcterms:W3CDTF">2020-07-08T05:59:51Z</dcterms:created>
  <dcterms:modified xsi:type="dcterms:W3CDTF">2022-05-19T01:11:44Z</dcterms:modified>
</cp:coreProperties>
</file>